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00" windowHeight="11850" tabRatio="724" activeTab="1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'T18'!$A$1:$AR$100</definedName>
    <definedName name="_xlnm.Print_Area" localSheetId="1">'T19'!$A$1:$AU$78</definedName>
    <definedName name="_xlnm.Print_Area" localSheetId="2">'T20'!$A$1:$I$112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<sst xmlns="http://schemas.openxmlformats.org/spreadsheetml/2006/main" count="635" uniqueCount="257">
  <si>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</si>
  <si>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</si>
  <si>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</si>
  <si>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</si>
  <si>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</si>
  <si>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</si>
  <si>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</si>
  <si>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</si>
  <si>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</si>
  <si>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</si>
  <si>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</si>
  <si>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</si>
  <si>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</si>
  <si>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</si>
  <si>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</si>
  <si>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</si>
  <si>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</si>
  <si>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</si>
  <si>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</si>
  <si>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</si>
  <si>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</si>
  <si>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</si>
  <si>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</si>
  <si>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</si>
  <si>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</si>
  <si>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</si>
  <si>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</si>
  <si>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</si>
  <si>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</si>
  <si>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</si>
  <si>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</si>
  <si>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</si>
  <si>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</si>
  <si>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</si>
  <si>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</si>
  <si>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</si>
  <si>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</si>
  <si>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</si>
  <si>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</si>
  <si>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</si>
  <si>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</si>
  <si>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</si>
  <si>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</si>
  <si>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</si>
  <si>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</si>
  <si>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</si>
  <si>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</si>
  <si>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</si>
  <si>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</si>
  <si>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</si>
  <si>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</si>
  <si>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</si>
  <si>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</si>
  <si>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</si>
  <si>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</si>
  <si>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</si>
  <si>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</si>
  <si>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</si>
  <si>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</si>
  <si>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</si>
  <si>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</si>
  <si>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</si>
  <si>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</si>
  <si>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</si>
  <si>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</si>
  <si>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</si>
  <si>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</si>
  <si>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</si>
  <si>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</si>
  <si>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</si>
  <si>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</si>
  <si>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</si>
  <si>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</si>
  <si>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</si>
  <si>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</si>
  <si>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</si>
  <si>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</si>
  <si>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</si>
  <si>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</si>
  <si>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</si>
  <si>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</si>
  <si>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</si>
  <si>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</si>
  <si>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</si>
  <si>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</si>
  <si>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</si>
  <si>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</si>
  <si>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visite fiscali richieste</t>
  </si>
  <si>
    <t>N. incontri sindacali (contrattazione, concertazione, informazione)</t>
  </si>
  <si>
    <t>N. variazioni anagrafiche</t>
  </si>
  <si>
    <t>N. eventi registrati nel registro stato civile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</si>
  <si>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</si>
  <si>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</si>
  <si>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</si>
  <si>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</si>
  <si>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</si>
  <si>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notifiche effettuate</t>
  </si>
  <si>
    <t>Estensione della rete stradale al 31/12 in km</t>
  </si>
  <si>
    <t>N. procedimenti di esproprio avviati nell’anno</t>
  </si>
  <si>
    <t>Tonnellate di rifiuti raccolti</t>
  </si>
  <si>
    <t>Percentuale di raccolta differenziata di rifiuti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</si>
  <si>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</si>
  <si>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</si>
  <si>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</si>
  <si>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</si>
  <si>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</si>
  <si>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</si>
  <si>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</si>
  <si>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</si>
  <si>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</si>
  <si>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</si>
  <si>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manifestazioni sportive (anche supporto e sostegno)</t>
  </si>
  <si>
    <t xml:space="preserve">  Area operativa / intervento </t>
  </si>
  <si>
    <t>018</t>
  </si>
  <si>
    <t>019</t>
  </si>
  <si>
    <t>1)</t>
  </si>
  <si>
    <t>Gli importi debbono essere comprensivi di IVA, se dovuta, ed espressi in euro</t>
  </si>
  <si>
    <t>Alte specializzazioni in d.o.</t>
  </si>
  <si>
    <t>ASP</t>
  </si>
  <si>
    <t>Aziende speciali (per Comuni, Province e Unioni di comuni)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</si>
  <si>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</si>
  <si>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</si>
  <si>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</si>
  <si>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</si>
  <si>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</si>
  <si>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</si>
  <si>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</si>
  <si>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</si>
  <si>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</si>
  <si>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</si>
  <si>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</si>
  <si>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</si>
  <si>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</si>
  <si>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</si>
  <si>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</si>
  <si>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</si>
  <si>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</si>
  <si>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</si>
  <si>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</si>
  <si>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</si>
  <si>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</si>
  <si>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</si>
  <si>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</si>
  <si>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</si>
  <si>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</si>
  <si>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</si>
  <si>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</si>
  <si>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</si>
  <si>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</si>
  <si>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</si>
  <si>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</si>
  <si>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</si>
  <si>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</si>
  <si>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</si>
  <si>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</si>
  <si>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</si>
  <si>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</si>
  <si>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</si>
  <si>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</si>
  <si>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</si>
  <si>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</si>
  <si>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</si>
  <si>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</si>
  <si>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</si>
  <si>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</si>
  <si>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</si>
  <si>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</si>
  <si>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</si>
  <si>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</si>
  <si>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</si>
  <si>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</si>
  <si>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</si>
  <si>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</si>
  <si>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</si>
  <si>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</si>
  <si>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</si>
  <si>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</si>
  <si>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</si>
  <si>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</si>
  <si>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</si>
  <si>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N. di sedute dell'O.I.V. o analogo organismo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</si>
  <si>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</si>
  <si>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</si>
  <si>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</si>
  <si>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</si>
  <si>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</si>
  <si>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</si>
  <si>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</si>
  <si>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</si>
  <si>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</si>
  <si>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</si>
  <si>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Spesa complessivamente sostenuta per la raccolta dei rifiuti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</si>
  <si>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</si>
  <si>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</si>
  <si>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</si>
  <si>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</si>
  <si>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dipendenti del Comune assegnati agli Uffici giudiziari</t>
  </si>
  <si>
    <t>N. punti di servizio e di informazione turistica</t>
  </si>
  <si>
    <t>N. di accertamenti per l'emersione del lavoro irregolare</t>
  </si>
  <si>
    <t>N. di tirocini formativi, di orientamento professionale, di stages  attuati nell'anno per favorire l'inserimento nel mercato del lavoro</t>
  </si>
  <si>
    <t xml:space="preserve">Spese a sostegno dei disoccupati 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</si>
  <si>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</si>
  <si>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</si>
  <si>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</si>
  <si>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</si>
  <si>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</si>
  <si>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</si>
  <si>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SERVIZIO NECROSCOPICO E CIMITERIALE</t>
  </si>
  <si>
    <t>ISTRUZIONE SECONDARIA SUPERIORE</t>
  </si>
  <si>
    <t>FARMACIE COMUNALI</t>
  </si>
  <si>
    <t>N. pareri legali espressi</t>
  </si>
  <si>
    <t>N. contenziosi avviati nell'anno</t>
  </si>
  <si>
    <t>N. atti protocollati in entrata</t>
  </si>
  <si>
    <t>N. atti protocollati in uscita</t>
  </si>
  <si>
    <t>N. opere pubbliche realizzate con e senza collaudo effettuato al 31/12</t>
  </si>
  <si>
    <t>N. bambini iscritti negli asili nido</t>
  </si>
  <si>
    <t>N. cimiteri</t>
  </si>
  <si>
    <t>N. farmacie comunali</t>
  </si>
  <si>
    <t>INTERVENTI PER L'INFANZIA, I MINORI E GLI ASILI NIDO</t>
  </si>
  <si>
    <t>SERVIZI INFORMATIVI</t>
  </si>
  <si>
    <t>SERVIZI STATISTICI</t>
  </si>
  <si>
    <t>UFFICIO TECNICO-SUE</t>
  </si>
  <si>
    <t>AFFISSIONI E PUBBLICITA',FIERE, MERCATI, MATTATOIO E SERVIZI CONNESSI E SUAP.</t>
  </si>
  <si>
    <t xml:space="preserve">RISORSE UMANE </t>
  </si>
  <si>
    <t>N. dipendenti comunali in servizio presso Istituti di Istruzione superiore</t>
  </si>
  <si>
    <t>N. sedute del consiglio</t>
  </si>
  <si>
    <t>N. consiglieri</t>
  </si>
  <si>
    <t>(*) Il totale di ciascuna riga deve essere pari a 100; valori differenti, che saranno segnalati nella colonna AT, potrebbero generare scarti durante il caricamento in SICO del KIT EXCEL</t>
  </si>
  <si>
    <t>N. C.I.L.A. - S.C.I.A. ricevute</t>
  </si>
  <si>
    <t>LSU / LPU / ASU</t>
  </si>
  <si>
    <t>Categoria PLC</t>
  </si>
  <si>
    <t>Categoria PLB</t>
  </si>
  <si>
    <t>Categoria PLA</t>
  </si>
  <si>
    <t>Categoria PLS</t>
  </si>
  <si>
    <t>Categoria FC</t>
  </si>
  <si>
    <t>Categoria FB</t>
  </si>
  <si>
    <t>Categoria FA</t>
  </si>
  <si>
    <t>N. procedimenti disciplinari attivati nel corso dell'anno</t>
  </si>
  <si>
    <t>N. sospensioni dal servizio con privazione della retribuzione fino ad un massimo di 10 giorni</t>
  </si>
  <si>
    <t xml:space="preserve">N. sospensioni dal servizio con privazione della retribuzione da 11 giorni fino ad un massimo di 6 mesi </t>
  </si>
  <si>
    <t xml:space="preserve">N. licenziamenti con preavviso </t>
  </si>
  <si>
    <t xml:space="preserve">N. licenziamenti senza preavviso </t>
  </si>
  <si>
    <t>AXC</t>
  </si>
  <si>
    <t>AXB</t>
  </si>
  <si>
    <t>AXA</t>
  </si>
  <si>
    <t>AXS</t>
  </si>
  <si>
    <t>AZC</t>
  </si>
  <si>
    <t>AZB</t>
  </si>
  <si>
    <t>AZA</t>
  </si>
  <si>
    <t>N. alloggi di edilizia popolare occupati abusivamente</t>
  </si>
  <si>
    <t xml:space="preserve">N. rimproveri verbali o scritti, multe di importo pari a 4 ore di retribuzione </t>
  </si>
  <si>
    <t>Dotazione organica personale dirigente</t>
  </si>
  <si>
    <t>Dotazione organica personale non dirigente</t>
  </si>
  <si>
    <t>NOTE E CHIARIMENTI ALLA RILEVAZIONE
(max 1000 caratteri)</t>
  </si>
  <si>
    <t>N. dipendenti comunali presso asili nido</t>
  </si>
  <si>
    <t>RALN</t>
  </si>
  <si>
    <t>inseriti solo atti di stato civile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</si>
</sst>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yy"/>
    <numFmt numFmtId="179" formatCode="d/m/yyyy\ h:mm"/>
    <numFmt numFmtId="180" formatCode="d/m/yy"/>
    <numFmt numFmtId="181" formatCode="d/m/yy\ h:mm"/>
    <numFmt numFmtId="182" formatCode="#,##0_);\(#,##0\)"/>
    <numFmt numFmtId="183" formatCode="#,###"/>
    <numFmt numFmtId="184" formatCode="#,##0.0;[Red]\-#,##0.0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0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3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183" fontId="14" fillId="35" borderId="21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5" xfId="49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83" fontId="14" fillId="0" borderId="21" xfId="0" applyNumberFormat="1" applyFont="1" applyBorder="1" applyAlignment="1" applyProtection="1">
      <alignment vertical="center" wrapText="1"/>
      <protection locked="0"/>
    </xf>
    <xf numFmtId="183" fontId="14" fillId="0" borderId="30" xfId="0" applyNumberFormat="1" applyFont="1" applyBorder="1" applyAlignment="1" applyProtection="1">
      <alignment vertical="center" wrapText="1"/>
      <protection locked="0"/>
    </xf>
    <xf numFmtId="183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right"/>
    </xf>
    <xf numFmtId="49" fontId="12" fillId="33" borderId="27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83" fontId="14" fillId="35" borderId="0" xfId="0" applyNumberFormat="1" applyFont="1" applyFill="1" applyBorder="1" applyAlignment="1">
      <alignment vertical="center" wrapText="1"/>
    </xf>
    <xf numFmtId="0" fontId="70" fillId="0" borderId="28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83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83" fontId="14" fillId="0" borderId="11" xfId="0" applyNumberFormat="1" applyFont="1" applyBorder="1" applyAlignment="1" applyProtection="1">
      <alignment vertical="center" wrapText="1"/>
      <protection locked="0"/>
    </xf>
    <xf numFmtId="183" fontId="14" fillId="34" borderId="11" xfId="45" applyNumberFormat="1" applyFont="1" applyFill="1" applyBorder="1" applyAlignment="1" applyProtection="1">
      <alignment vertical="center" wrapText="1"/>
      <protection locked="0"/>
    </xf>
    <xf numFmtId="183" fontId="14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183" fontId="14" fillId="0" borderId="33" xfId="0" applyNumberFormat="1" applyFont="1" applyBorder="1" applyAlignment="1" applyProtection="1">
      <alignment vertical="center" wrapText="1"/>
      <protection locked="0"/>
    </xf>
    <xf numFmtId="1" fontId="14" fillId="0" borderId="14" xfId="0" applyNumberFormat="1" applyFont="1" applyBorder="1" applyAlignment="1">
      <alignment vertical="center" wrapText="1"/>
    </xf>
    <xf numFmtId="0" fontId="14" fillId="0" borderId="34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vertical="center" wrapText="1"/>
    </xf>
    <xf numFmtId="2" fontId="74" fillId="0" borderId="36" xfId="0" applyNumberFormat="1" applyFont="1" applyBorder="1" applyAlignment="1" applyProtection="1">
      <alignment vertical="center"/>
      <protection/>
    </xf>
    <xf numFmtId="0" fontId="75" fillId="0" borderId="37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183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16" fillId="0" borderId="44" xfId="49" applyFont="1" applyBorder="1" applyAlignment="1" applyProtection="1">
      <alignment horizontal="center" vertical="center" wrapText="1"/>
      <protection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15" fillId="0" borderId="46" xfId="49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47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47" xfId="0" applyFont="1" applyBorder="1" applyAlignment="1" applyProtection="1">
      <alignment horizontal="left" vertical="top"/>
      <protection locked="0"/>
    </xf>
    <xf numFmtId="0" fontId="7" fillId="33" borderId="47" xfId="0" applyFont="1" applyFill="1" applyBorder="1" applyAlignment="1">
      <alignment horizontal="left"/>
    </xf>
    <xf numFmtId="0" fontId="7" fillId="33" borderId="47" xfId="0" applyFont="1" applyFill="1" applyBorder="1" applyAlignment="1">
      <alignment horizontal="left" wrapText="1"/>
    </xf>
    <xf numFmtId="0" fontId="76" fillId="0" borderId="0" xfId="0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552450</xdr:colOff>
      <xdr:row>1</xdr:row>
      <xdr:rowOff>266700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00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22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552450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47637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942975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914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L100"/>
  <sheetViews>
    <sheetView showGridLines="0" zoomScale="115" zoomScaleNormal="115" zoomScalePageLayoutView="0" workbookViewId="0" topLeftCell="A1">
      <pane xSplit="2" ySplit="6" topLeftCell="U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F21" sqref="AF21"/>
    </sheetView>
  </sheetViews>
  <sheetFormatPr defaultColWidth="9.140625" defaultRowHeight="12.75"/>
  <cols>
    <col min="1" max="1" width="6.00390625" style="34" customWidth="1"/>
    <col min="2" max="2" width="20.57421875" style="1" customWidth="1"/>
    <col min="3" max="4" width="5.28125" style="1" hidden="1" customWidth="1"/>
    <col min="5" max="5" width="9.57421875" style="25" hidden="1" customWidth="1"/>
    <col min="6" max="7" width="8.8515625" style="25" hidden="1" customWidth="1"/>
    <col min="8" max="8" width="13.8515625" style="25" hidden="1" customWidth="1"/>
    <col min="9" max="12" width="8.8515625" style="25" hidden="1" customWidth="1"/>
    <col min="13" max="13" width="9.00390625" style="25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6" width="9.140625" style="1" hidden="1" customWidth="1"/>
    <col min="27" max="28" width="5.7109375" style="1" hidden="1" customWidth="1"/>
    <col min="29" max="29" width="9.57421875" style="25" customWidth="1"/>
    <col min="30" max="31" width="8.8515625" style="25" customWidth="1"/>
    <col min="32" max="32" width="13.8515625" style="25" customWidth="1"/>
    <col min="33" max="36" width="8.8515625" style="25" customWidth="1"/>
    <col min="37" max="37" width="9.00390625" style="25" customWidth="1"/>
    <col min="38" max="39" width="8.8515625" style="1" customWidth="1"/>
    <col min="40" max="40" width="9.28125" style="1" customWidth="1"/>
    <col min="41" max="41" width="8.8515625" style="1" customWidth="1"/>
    <col min="42" max="42" width="9.28125" style="1" customWidth="1"/>
    <col min="43" max="44" width="8.8515625" style="1" customWidth="1"/>
    <col min="45" max="45" width="10.28125" style="1" hidden="1" customWidth="1"/>
    <col min="46" max="46" width="40.8515625" style="1" customWidth="1"/>
    <col min="47" max="16384" width="9.140625" style="1" customWidth="1"/>
  </cols>
  <sheetData>
    <row r="1" spans="1:44" ht="18.75" customHeight="1">
      <c r="A1" s="73"/>
      <c r="B1" s="73"/>
      <c r="C1" s="73"/>
      <c r="D1" s="73"/>
      <c r="E1" s="73"/>
      <c r="F1" s="73"/>
      <c r="G1" s="73"/>
      <c r="H1" s="73"/>
      <c r="I1" s="73"/>
      <c r="J1" s="74" t="s">
        <v>0</v>
      </c>
      <c r="K1" s="75">
        <v>2020</v>
      </c>
      <c r="L1" s="73"/>
      <c r="M1" s="73"/>
      <c r="N1" s="73"/>
      <c r="O1" s="73"/>
      <c r="P1" s="73"/>
      <c r="Q1" s="73"/>
      <c r="R1" s="73"/>
      <c r="S1" s="73"/>
      <c r="T1" s="73"/>
      <c r="AA1" s="73"/>
      <c r="AB1" s="73"/>
      <c r="AC1" s="73"/>
      <c r="AD1" s="73"/>
      <c r="AE1" s="73"/>
      <c r="AF1" s="73"/>
      <c r="AG1" s="73"/>
      <c r="AH1" s="74" t="s">
        <v>0</v>
      </c>
      <c r="AI1" s="75">
        <f>K1</f>
        <v>2020</v>
      </c>
      <c r="AJ1" s="73"/>
      <c r="AK1" s="73"/>
      <c r="AL1" s="73"/>
      <c r="AM1" s="73"/>
      <c r="AN1" s="73"/>
      <c r="AO1" s="73"/>
      <c r="AP1" s="73"/>
      <c r="AQ1" s="73"/>
      <c r="AR1" s="73"/>
    </row>
    <row r="2" spans="1:44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AA2" s="24"/>
      <c r="AB2" s="24"/>
      <c r="AC2" s="24"/>
      <c r="AD2" s="25"/>
      <c r="AE2" s="24"/>
      <c r="AF2" s="24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35" t="s">
        <v>48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59">
        <f>IF(AND(AQ73&gt;0,A100=""),"ATTENZIONE: IL CAMPO NOTE E' OBBLIGATORIO","")</f>
      </c>
      <c r="AD3" s="26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6" customFormat="1" ht="27.75" customHeight="1" thickTop="1">
      <c r="A5" s="204" t="s">
        <v>80</v>
      </c>
      <c r="B5" s="208" t="s">
        <v>82</v>
      </c>
      <c r="C5" s="212" t="s">
        <v>20</v>
      </c>
      <c r="D5" s="213"/>
      <c r="E5" s="206" t="s">
        <v>21</v>
      </c>
      <c r="F5" s="206" t="s">
        <v>22</v>
      </c>
      <c r="G5" s="206" t="s">
        <v>23</v>
      </c>
      <c r="H5" s="206" t="s">
        <v>119</v>
      </c>
      <c r="I5" s="206" t="s">
        <v>24</v>
      </c>
      <c r="J5" s="38" t="s">
        <v>25</v>
      </c>
      <c r="K5" s="38" t="s">
        <v>25</v>
      </c>
      <c r="L5" s="206" t="s">
        <v>26</v>
      </c>
      <c r="M5" s="206" t="s">
        <v>27</v>
      </c>
      <c r="N5" s="206" t="s">
        <v>28</v>
      </c>
      <c r="O5" s="206" t="s">
        <v>78</v>
      </c>
      <c r="P5" s="206" t="s">
        <v>29</v>
      </c>
      <c r="Q5" s="206" t="s">
        <v>2</v>
      </c>
      <c r="R5" s="206" t="s">
        <v>61</v>
      </c>
      <c r="S5" s="206" t="s">
        <v>77</v>
      </c>
      <c r="T5" s="210" t="s">
        <v>81</v>
      </c>
      <c r="AA5" s="212" t="s">
        <v>20</v>
      </c>
      <c r="AB5" s="213"/>
      <c r="AC5" s="206" t="s">
        <v>21</v>
      </c>
      <c r="AD5" s="206" t="s">
        <v>22</v>
      </c>
      <c r="AE5" s="206" t="s">
        <v>23</v>
      </c>
      <c r="AF5" s="206" t="s">
        <v>119</v>
      </c>
      <c r="AG5" s="206" t="s">
        <v>24</v>
      </c>
      <c r="AH5" s="38" t="s">
        <v>25</v>
      </c>
      <c r="AI5" s="38" t="s">
        <v>25</v>
      </c>
      <c r="AJ5" s="206" t="s">
        <v>26</v>
      </c>
      <c r="AK5" s="206" t="s">
        <v>27</v>
      </c>
      <c r="AL5" s="206" t="s">
        <v>28</v>
      </c>
      <c r="AM5" s="206" t="s">
        <v>78</v>
      </c>
      <c r="AN5" s="206" t="s">
        <v>29</v>
      </c>
      <c r="AO5" s="206" t="s">
        <v>2</v>
      </c>
      <c r="AP5" s="206" t="s">
        <v>61</v>
      </c>
      <c r="AQ5" s="206" t="s">
        <v>77</v>
      </c>
      <c r="AR5" s="210" t="s">
        <v>81</v>
      </c>
    </row>
    <row r="6" spans="1:46" s="37" customFormat="1" ht="16.5" customHeight="1" thickBot="1">
      <c r="A6" s="205"/>
      <c r="B6" s="209"/>
      <c r="C6" s="28" t="s">
        <v>30</v>
      </c>
      <c r="D6" s="28" t="s">
        <v>79</v>
      </c>
      <c r="E6" s="207"/>
      <c r="F6" s="207"/>
      <c r="G6" s="207"/>
      <c r="H6" s="207"/>
      <c r="I6" s="207"/>
      <c r="J6" s="28" t="s">
        <v>31</v>
      </c>
      <c r="K6" s="58" t="s">
        <v>47</v>
      </c>
      <c r="L6" s="207"/>
      <c r="M6" s="207"/>
      <c r="N6" s="207"/>
      <c r="O6" s="207"/>
      <c r="P6" s="207"/>
      <c r="Q6" s="207"/>
      <c r="R6" s="207"/>
      <c r="S6" s="207"/>
      <c r="T6" s="211"/>
      <c r="U6" s="40"/>
      <c r="V6" s="40"/>
      <c r="W6" s="40"/>
      <c r="AA6" s="28" t="s">
        <v>30</v>
      </c>
      <c r="AB6" s="28" t="s">
        <v>79</v>
      </c>
      <c r="AC6" s="207"/>
      <c r="AD6" s="207"/>
      <c r="AE6" s="207"/>
      <c r="AF6" s="207"/>
      <c r="AG6" s="207"/>
      <c r="AH6" s="28" t="s">
        <v>31</v>
      </c>
      <c r="AI6" s="58" t="s">
        <v>47</v>
      </c>
      <c r="AJ6" s="207"/>
      <c r="AK6" s="207"/>
      <c r="AL6" s="207"/>
      <c r="AM6" s="207"/>
      <c r="AN6" s="207"/>
      <c r="AO6" s="207"/>
      <c r="AP6" s="207"/>
      <c r="AQ6" s="207"/>
      <c r="AR6" s="211"/>
      <c r="AS6" s="40"/>
      <c r="AT6" s="40"/>
    </row>
    <row r="7" spans="1:44" s="4" customFormat="1" ht="54" customHeight="1" hidden="1" thickTop="1">
      <c r="A7" s="80"/>
      <c r="B7" s="88"/>
      <c r="C7" s="82"/>
      <c r="D7" s="82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90" t="s">
        <v>10</v>
      </c>
      <c r="K7" s="90" t="s">
        <v>11</v>
      </c>
      <c r="L7" s="89" t="s">
        <v>12</v>
      </c>
      <c r="M7" s="89" t="s">
        <v>13</v>
      </c>
      <c r="N7" s="89" t="s">
        <v>14</v>
      </c>
      <c r="O7" s="89" t="s">
        <v>15</v>
      </c>
      <c r="P7" s="89" t="s">
        <v>16</v>
      </c>
      <c r="Q7" s="89" t="s">
        <v>17</v>
      </c>
      <c r="R7" s="89" t="s">
        <v>18</v>
      </c>
      <c r="S7" s="89" t="s">
        <v>19</v>
      </c>
      <c r="T7" s="91"/>
      <c r="AA7" s="82"/>
      <c r="AB7" s="82"/>
      <c r="AC7" s="89" t="s">
        <v>5</v>
      </c>
      <c r="AD7" s="89" t="s">
        <v>6</v>
      </c>
      <c r="AE7" s="89" t="s">
        <v>7</v>
      </c>
      <c r="AF7" s="89" t="s">
        <v>8</v>
      </c>
      <c r="AG7" s="89" t="s">
        <v>9</v>
      </c>
      <c r="AH7" s="90" t="s">
        <v>10</v>
      </c>
      <c r="AI7" s="90" t="s">
        <v>11</v>
      </c>
      <c r="AJ7" s="89" t="s">
        <v>12</v>
      </c>
      <c r="AK7" s="89" t="s">
        <v>13</v>
      </c>
      <c r="AL7" s="89" t="s">
        <v>14</v>
      </c>
      <c r="AM7" s="89" t="s">
        <v>15</v>
      </c>
      <c r="AN7" s="89" t="s">
        <v>16</v>
      </c>
      <c r="AO7" s="89" t="s">
        <v>17</v>
      </c>
      <c r="AP7" s="89" t="s">
        <v>18</v>
      </c>
      <c r="AQ7" s="89" t="s">
        <v>19</v>
      </c>
      <c r="AR7" s="91"/>
    </row>
    <row r="8" spans="1:46" s="37" customFormat="1" ht="16.5" customHeight="1" thickBot="1" thickTop="1">
      <c r="A8" s="80"/>
      <c r="B8" s="81"/>
      <c r="C8" s="82"/>
      <c r="D8" s="82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4"/>
      <c r="U8" s="40"/>
      <c r="V8" s="40"/>
      <c r="W8" s="40"/>
      <c r="AA8" s="82"/>
      <c r="AB8" s="82"/>
      <c r="AC8" s="82"/>
      <c r="AD8" s="82"/>
      <c r="AE8" s="82"/>
      <c r="AF8" s="82"/>
      <c r="AG8" s="82"/>
      <c r="AH8" s="82"/>
      <c r="AI8" s="83"/>
      <c r="AJ8" s="82"/>
      <c r="AK8" s="82"/>
      <c r="AL8" s="82"/>
      <c r="AM8" s="82"/>
      <c r="AN8" s="82"/>
      <c r="AO8" s="82"/>
      <c r="AP8" s="82"/>
      <c r="AQ8" s="82"/>
      <c r="AR8" s="84"/>
      <c r="AS8" s="40"/>
      <c r="AT8" s="40"/>
    </row>
    <row r="9" spans="1:44" s="95" customFormat="1" ht="27.75" customHeight="1" thickTop="1">
      <c r="A9" s="76"/>
      <c r="B9" s="130" t="s">
        <v>39</v>
      </c>
      <c r="C9" s="214" t="s">
        <v>120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77"/>
      <c r="S9" s="77"/>
      <c r="T9" s="78"/>
      <c r="AA9" s="214" t="s">
        <v>120</v>
      </c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77"/>
      <c r="AQ9" s="77"/>
      <c r="AR9" s="78"/>
    </row>
    <row r="10" spans="1:46" s="6" customFormat="1" ht="27" customHeight="1">
      <c r="A10" s="67" t="s">
        <v>34</v>
      </c>
      <c r="B10" s="29" t="s">
        <v>121</v>
      </c>
      <c r="C10" s="125" t="s">
        <v>48</v>
      </c>
      <c r="D10" s="125" t="s">
        <v>48</v>
      </c>
      <c r="E10" s="156">
        <f aca="true" t="shared" si="0" ref="E10:S11">ROUND(AC10,0)</f>
        <v>100</v>
      </c>
      <c r="F10" s="156">
        <f t="shared" si="0"/>
        <v>0</v>
      </c>
      <c r="G10" s="156">
        <f t="shared" si="0"/>
        <v>0</v>
      </c>
      <c r="H10" s="156">
        <f t="shared" si="0"/>
        <v>0</v>
      </c>
      <c r="I10" s="156">
        <f t="shared" si="0"/>
        <v>0</v>
      </c>
      <c r="J10" s="156">
        <f t="shared" si="0"/>
        <v>0</v>
      </c>
      <c r="K10" s="156">
        <f t="shared" si="0"/>
        <v>0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0</v>
      </c>
      <c r="P10" s="156">
        <f t="shared" si="0"/>
        <v>0</v>
      </c>
      <c r="Q10" s="156">
        <f t="shared" si="0"/>
        <v>0</v>
      </c>
      <c r="R10" s="156">
        <f t="shared" si="0"/>
        <v>0</v>
      </c>
      <c r="S10" s="156">
        <f t="shared" si="0"/>
        <v>0</v>
      </c>
      <c r="T10" s="68">
        <f aca="true" t="shared" si="1" ref="T10:T18">SUM(E10:S10)</f>
        <v>100</v>
      </c>
      <c r="U10" s="66" t="str">
        <f aca="true" t="shared" si="2" ref="U10:U18">$B$9&amp;A10</f>
        <v>006001</v>
      </c>
      <c r="V10" s="59">
        <f aca="true" t="shared" si="3" ref="V10:V18">IF(AND(T10&lt;&gt;0,T10&lt;&gt;100),"ATTENZIONE: IL TOTALE DEVE ESSERE =100","")</f>
      </c>
      <c r="W10" s="14"/>
      <c r="AA10" s="125" t="s">
        <v>48</v>
      </c>
      <c r="AB10" s="125" t="s">
        <v>48</v>
      </c>
      <c r="AC10" s="86">
        <v>100</v>
      </c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8">
        <f>SUM(AC10:AQ10)</f>
        <v>100</v>
      </c>
      <c r="AS10" s="66" t="str">
        <f>$B$9&amp;A10</f>
        <v>006001</v>
      </c>
      <c r="AT10" s="59">
        <f>IF(AND(AR10&lt;&gt;0,AR10&lt;&gt;100),"ATTENZIONE: IL TOTALE DEVE ESSERE =100","")</f>
      </c>
    </row>
    <row r="11" spans="1:46" s="6" customFormat="1" ht="41.25">
      <c r="A11" s="69" t="s">
        <v>35</v>
      </c>
      <c r="B11" s="22" t="s">
        <v>122</v>
      </c>
      <c r="C11" s="125" t="s">
        <v>48</v>
      </c>
      <c r="D11" s="125" t="s">
        <v>48</v>
      </c>
      <c r="E11" s="156">
        <f t="shared" si="0"/>
        <v>0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68">
        <f t="shared" si="1"/>
        <v>0</v>
      </c>
      <c r="U11" s="66" t="str">
        <f t="shared" si="2"/>
        <v>006002</v>
      </c>
      <c r="V11" s="59">
        <f t="shared" si="3"/>
      </c>
      <c r="AA11" s="125" t="s">
        <v>48</v>
      </c>
      <c r="AB11" s="125" t="s">
        <v>48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68">
        <f aca="true" t="shared" si="4" ref="AR11:AR18">SUM(AC11:AQ11)</f>
        <v>0</v>
      </c>
      <c r="AS11" s="66" t="str">
        <f aca="true" t="shared" si="5" ref="AS11:AS18">$B$9&amp;A11</f>
        <v>006002</v>
      </c>
      <c r="AT11" s="59">
        <f aca="true" t="shared" si="6" ref="AT11:AT18">IF(AND(AR11&lt;&gt;0,AR11&lt;&gt;100),"ATTENZIONE: IL TOTALE DEVE ESSERE =100","")</f>
      </c>
    </row>
    <row r="12" spans="1:46" s="6" customFormat="1" ht="27" customHeight="1">
      <c r="A12" s="164" t="s">
        <v>36</v>
      </c>
      <c r="B12" s="30" t="s">
        <v>123</v>
      </c>
      <c r="C12" s="126"/>
      <c r="D12" s="126"/>
      <c r="E12" s="156">
        <f aca="true" t="shared" si="7" ref="E12:S16">ROUND(AC12,0)</f>
        <v>0</v>
      </c>
      <c r="F12" s="156">
        <f t="shared" si="7"/>
        <v>0</v>
      </c>
      <c r="G12" s="156">
        <f t="shared" si="7"/>
        <v>0</v>
      </c>
      <c r="H12" s="156">
        <f t="shared" si="7"/>
        <v>0</v>
      </c>
      <c r="I12" s="156">
        <f t="shared" si="7"/>
        <v>0</v>
      </c>
      <c r="J12" s="156">
        <f t="shared" si="7"/>
        <v>0</v>
      </c>
      <c r="K12" s="156">
        <f t="shared" si="7"/>
        <v>0</v>
      </c>
      <c r="L12" s="156">
        <f t="shared" si="7"/>
        <v>0</v>
      </c>
      <c r="M12" s="156">
        <f t="shared" si="7"/>
        <v>0</v>
      </c>
      <c r="N12" s="156">
        <f t="shared" si="7"/>
        <v>0</v>
      </c>
      <c r="O12" s="156">
        <f t="shared" si="7"/>
        <v>0</v>
      </c>
      <c r="P12" s="156">
        <f t="shared" si="7"/>
        <v>0</v>
      </c>
      <c r="Q12" s="156">
        <f t="shared" si="7"/>
        <v>0</v>
      </c>
      <c r="R12" s="156">
        <f t="shared" si="7"/>
        <v>0</v>
      </c>
      <c r="S12" s="156">
        <f t="shared" si="7"/>
        <v>0</v>
      </c>
      <c r="T12" s="68">
        <f t="shared" si="1"/>
        <v>0</v>
      </c>
      <c r="U12" s="66" t="str">
        <f t="shared" si="2"/>
        <v>006003</v>
      </c>
      <c r="V12" s="59">
        <f t="shared" si="3"/>
      </c>
      <c r="AA12" s="126"/>
      <c r="AB12" s="12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68">
        <f t="shared" si="4"/>
        <v>0</v>
      </c>
      <c r="AS12" s="66" t="str">
        <f t="shared" si="5"/>
        <v>006003</v>
      </c>
      <c r="AT12" s="59">
        <f t="shared" si="6"/>
      </c>
    </row>
    <row r="13" spans="1:46" s="6" customFormat="1" ht="27" customHeight="1">
      <c r="A13" s="164" t="s">
        <v>38</v>
      </c>
      <c r="B13" s="30" t="s">
        <v>223</v>
      </c>
      <c r="C13" s="126"/>
      <c r="D13" s="126"/>
      <c r="E13" s="156">
        <f t="shared" si="7"/>
        <v>100</v>
      </c>
      <c r="F13" s="156">
        <f t="shared" si="7"/>
        <v>0</v>
      </c>
      <c r="G13" s="156">
        <f t="shared" si="7"/>
        <v>0</v>
      </c>
      <c r="H13" s="156">
        <f t="shared" si="7"/>
        <v>0</v>
      </c>
      <c r="I13" s="156">
        <f t="shared" si="7"/>
        <v>0</v>
      </c>
      <c r="J13" s="156">
        <f t="shared" si="7"/>
        <v>0</v>
      </c>
      <c r="K13" s="156">
        <f t="shared" si="7"/>
        <v>0</v>
      </c>
      <c r="L13" s="156">
        <f t="shared" si="7"/>
        <v>0</v>
      </c>
      <c r="M13" s="156">
        <f t="shared" si="7"/>
        <v>0</v>
      </c>
      <c r="N13" s="156">
        <f t="shared" si="7"/>
        <v>0</v>
      </c>
      <c r="O13" s="156">
        <f t="shared" si="7"/>
        <v>0</v>
      </c>
      <c r="P13" s="156">
        <f t="shared" si="7"/>
        <v>0</v>
      </c>
      <c r="Q13" s="156">
        <f t="shared" si="7"/>
        <v>0</v>
      </c>
      <c r="R13" s="156">
        <f t="shared" si="7"/>
        <v>0</v>
      </c>
      <c r="S13" s="156">
        <f t="shared" si="7"/>
        <v>0</v>
      </c>
      <c r="T13" s="68">
        <f t="shared" si="1"/>
        <v>100</v>
      </c>
      <c r="U13" s="66" t="str">
        <f t="shared" si="2"/>
        <v>006005</v>
      </c>
      <c r="V13" s="59">
        <f t="shared" si="3"/>
      </c>
      <c r="AA13" s="126"/>
      <c r="AB13" s="126"/>
      <c r="AC13" s="86">
        <v>100</v>
      </c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68">
        <f t="shared" si="4"/>
        <v>100</v>
      </c>
      <c r="AS13" s="66" t="str">
        <f t="shared" si="5"/>
        <v>006005</v>
      </c>
      <c r="AT13" s="59">
        <f t="shared" si="6"/>
      </c>
    </row>
    <row r="14" spans="1:46" s="6" customFormat="1" ht="27" customHeight="1">
      <c r="A14" s="67" t="s">
        <v>39</v>
      </c>
      <c r="B14" s="30" t="s">
        <v>204</v>
      </c>
      <c r="C14" s="126"/>
      <c r="D14" s="126"/>
      <c r="E14" s="156">
        <f aca="true" t="shared" si="8" ref="E14:S15">ROUND(AC14,0)</f>
        <v>20</v>
      </c>
      <c r="F14" s="156">
        <f t="shared" si="8"/>
        <v>80</v>
      </c>
      <c r="G14" s="156">
        <f t="shared" si="8"/>
        <v>0</v>
      </c>
      <c r="H14" s="156">
        <f t="shared" si="8"/>
        <v>0</v>
      </c>
      <c r="I14" s="156">
        <f t="shared" si="8"/>
        <v>0</v>
      </c>
      <c r="J14" s="156">
        <f t="shared" si="8"/>
        <v>0</v>
      </c>
      <c r="K14" s="156">
        <f t="shared" si="8"/>
        <v>0</v>
      </c>
      <c r="L14" s="156">
        <f t="shared" si="8"/>
        <v>0</v>
      </c>
      <c r="M14" s="156">
        <f t="shared" si="8"/>
        <v>0</v>
      </c>
      <c r="N14" s="156">
        <f t="shared" si="8"/>
        <v>0</v>
      </c>
      <c r="O14" s="156">
        <f t="shared" si="8"/>
        <v>0</v>
      </c>
      <c r="P14" s="156">
        <f t="shared" si="8"/>
        <v>0</v>
      </c>
      <c r="Q14" s="156">
        <f t="shared" si="8"/>
        <v>0</v>
      </c>
      <c r="R14" s="156">
        <f t="shared" si="8"/>
        <v>0</v>
      </c>
      <c r="S14" s="156">
        <f t="shared" si="8"/>
        <v>0</v>
      </c>
      <c r="T14" s="68">
        <f>SUM(E14:S14)</f>
        <v>100</v>
      </c>
      <c r="U14" s="66" t="str">
        <f t="shared" si="2"/>
        <v>006006</v>
      </c>
      <c r="V14" s="59"/>
      <c r="AA14" s="126"/>
      <c r="AB14" s="126"/>
      <c r="AC14" s="86">
        <v>20</v>
      </c>
      <c r="AD14" s="86">
        <v>80</v>
      </c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68">
        <f t="shared" si="4"/>
        <v>100</v>
      </c>
      <c r="AS14" s="66" t="str">
        <f t="shared" si="5"/>
        <v>006006</v>
      </c>
      <c r="AT14" s="59">
        <f t="shared" si="6"/>
      </c>
    </row>
    <row r="15" spans="1:46" s="6" customFormat="1" ht="27" customHeight="1">
      <c r="A15" s="67" t="s">
        <v>40</v>
      </c>
      <c r="B15" s="30" t="s">
        <v>205</v>
      </c>
      <c r="C15" s="126"/>
      <c r="D15" s="126"/>
      <c r="E15" s="156">
        <f t="shared" si="8"/>
        <v>100</v>
      </c>
      <c r="F15" s="156">
        <f t="shared" si="8"/>
        <v>0</v>
      </c>
      <c r="G15" s="156">
        <f t="shared" si="8"/>
        <v>0</v>
      </c>
      <c r="H15" s="156">
        <f t="shared" si="8"/>
        <v>0</v>
      </c>
      <c r="I15" s="156">
        <f t="shared" si="8"/>
        <v>0</v>
      </c>
      <c r="J15" s="156">
        <f t="shared" si="8"/>
        <v>0</v>
      </c>
      <c r="K15" s="156">
        <f t="shared" si="8"/>
        <v>0</v>
      </c>
      <c r="L15" s="156">
        <f t="shared" si="8"/>
        <v>0</v>
      </c>
      <c r="M15" s="156">
        <f t="shared" si="8"/>
        <v>0</v>
      </c>
      <c r="N15" s="156">
        <f t="shared" si="8"/>
        <v>0</v>
      </c>
      <c r="O15" s="156">
        <f t="shared" si="8"/>
        <v>0</v>
      </c>
      <c r="P15" s="156">
        <f t="shared" si="8"/>
        <v>0</v>
      </c>
      <c r="Q15" s="156">
        <f t="shared" si="8"/>
        <v>0</v>
      </c>
      <c r="R15" s="156">
        <f t="shared" si="8"/>
        <v>0</v>
      </c>
      <c r="S15" s="156">
        <f t="shared" si="8"/>
        <v>0</v>
      </c>
      <c r="T15" s="68">
        <f>SUM(E15:S15)</f>
        <v>100</v>
      </c>
      <c r="U15" s="66" t="str">
        <f t="shared" si="2"/>
        <v>006007</v>
      </c>
      <c r="V15" s="59"/>
      <c r="AA15" s="126"/>
      <c r="AB15" s="126"/>
      <c r="AC15" s="86">
        <v>100</v>
      </c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68">
        <f t="shared" si="4"/>
        <v>100</v>
      </c>
      <c r="AS15" s="66" t="str">
        <f t="shared" si="5"/>
        <v>006007</v>
      </c>
      <c r="AT15" s="59">
        <f t="shared" si="6"/>
      </c>
    </row>
    <row r="16" spans="1:46" s="6" customFormat="1" ht="27" customHeight="1">
      <c r="A16" s="69" t="s">
        <v>41</v>
      </c>
      <c r="B16" s="30" t="s">
        <v>206</v>
      </c>
      <c r="C16" s="126"/>
      <c r="D16" s="126"/>
      <c r="E16" s="156">
        <f t="shared" si="7"/>
        <v>100</v>
      </c>
      <c r="F16" s="156">
        <f t="shared" si="7"/>
        <v>0</v>
      </c>
      <c r="G16" s="156">
        <f t="shared" si="7"/>
        <v>0</v>
      </c>
      <c r="H16" s="156">
        <f t="shared" si="7"/>
        <v>0</v>
      </c>
      <c r="I16" s="156">
        <f t="shared" si="7"/>
        <v>0</v>
      </c>
      <c r="J16" s="156">
        <f t="shared" si="7"/>
        <v>0</v>
      </c>
      <c r="K16" s="156">
        <f t="shared" si="7"/>
        <v>0</v>
      </c>
      <c r="L16" s="156">
        <f t="shared" si="7"/>
        <v>0</v>
      </c>
      <c r="M16" s="156">
        <f t="shared" si="7"/>
        <v>0</v>
      </c>
      <c r="N16" s="156">
        <f t="shared" si="7"/>
        <v>0</v>
      </c>
      <c r="O16" s="156">
        <f t="shared" si="7"/>
        <v>0</v>
      </c>
      <c r="P16" s="156">
        <f t="shared" si="7"/>
        <v>0</v>
      </c>
      <c r="Q16" s="156">
        <f t="shared" si="7"/>
        <v>0</v>
      </c>
      <c r="R16" s="156">
        <f t="shared" si="7"/>
        <v>0</v>
      </c>
      <c r="S16" s="156">
        <f t="shared" si="7"/>
        <v>0</v>
      </c>
      <c r="T16" s="68">
        <f t="shared" si="1"/>
        <v>100</v>
      </c>
      <c r="U16" s="66" t="str">
        <f t="shared" si="2"/>
        <v>006008</v>
      </c>
      <c r="V16" s="59">
        <f t="shared" si="3"/>
      </c>
      <c r="AA16" s="126"/>
      <c r="AB16" s="126"/>
      <c r="AC16" s="86">
        <v>100</v>
      </c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68">
        <f t="shared" si="4"/>
        <v>100</v>
      </c>
      <c r="AS16" s="66" t="str">
        <f t="shared" si="5"/>
        <v>006008</v>
      </c>
      <c r="AT16" s="59">
        <f t="shared" si="6"/>
      </c>
    </row>
    <row r="17" spans="1:46" s="181" customFormat="1" ht="27.75" customHeight="1">
      <c r="A17" s="164" t="s">
        <v>42</v>
      </c>
      <c r="B17" s="30" t="s">
        <v>219</v>
      </c>
      <c r="C17" s="126"/>
      <c r="D17" s="126"/>
      <c r="E17" s="156">
        <f aca="true" t="shared" si="9" ref="E17:S18">ROUND(AC17,0)</f>
        <v>50</v>
      </c>
      <c r="F17" s="156">
        <f t="shared" si="9"/>
        <v>50</v>
      </c>
      <c r="G17" s="156">
        <f t="shared" si="9"/>
        <v>0</v>
      </c>
      <c r="H17" s="156">
        <f t="shared" si="9"/>
        <v>0</v>
      </c>
      <c r="I17" s="156">
        <f t="shared" si="9"/>
        <v>0</v>
      </c>
      <c r="J17" s="156">
        <f t="shared" si="9"/>
        <v>0</v>
      </c>
      <c r="K17" s="156">
        <f t="shared" si="9"/>
        <v>0</v>
      </c>
      <c r="L17" s="156">
        <f t="shared" si="9"/>
        <v>0</v>
      </c>
      <c r="M17" s="156">
        <f t="shared" si="9"/>
        <v>0</v>
      </c>
      <c r="N17" s="156">
        <f t="shared" si="9"/>
        <v>0</v>
      </c>
      <c r="O17" s="156">
        <f t="shared" si="9"/>
        <v>0</v>
      </c>
      <c r="P17" s="156">
        <f t="shared" si="9"/>
        <v>0</v>
      </c>
      <c r="Q17" s="156">
        <f t="shared" si="9"/>
        <v>0</v>
      </c>
      <c r="R17" s="156">
        <f t="shared" si="9"/>
        <v>0</v>
      </c>
      <c r="S17" s="156">
        <f t="shared" si="9"/>
        <v>0</v>
      </c>
      <c r="T17" s="68">
        <f t="shared" si="1"/>
        <v>100</v>
      </c>
      <c r="U17" s="66" t="str">
        <f t="shared" si="2"/>
        <v>006009</v>
      </c>
      <c r="V17" s="186">
        <f t="shared" si="3"/>
      </c>
      <c r="AA17" s="126"/>
      <c r="AB17" s="126"/>
      <c r="AC17" s="86">
        <v>50</v>
      </c>
      <c r="AD17" s="86">
        <v>50</v>
      </c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68">
        <f t="shared" si="4"/>
        <v>100</v>
      </c>
      <c r="AS17" s="66" t="str">
        <f t="shared" si="5"/>
        <v>006009</v>
      </c>
      <c r="AT17" s="59">
        <f t="shared" si="6"/>
      </c>
    </row>
    <row r="18" spans="1:46" s="181" customFormat="1" ht="27.75" customHeight="1">
      <c r="A18" s="165" t="s">
        <v>43</v>
      </c>
      <c r="B18" s="30" t="s">
        <v>220</v>
      </c>
      <c r="C18" s="126"/>
      <c r="D18" s="126"/>
      <c r="E18" s="156">
        <f t="shared" si="9"/>
        <v>100</v>
      </c>
      <c r="F18" s="156">
        <f t="shared" si="9"/>
        <v>0</v>
      </c>
      <c r="G18" s="156">
        <f t="shared" si="9"/>
        <v>0</v>
      </c>
      <c r="H18" s="156">
        <f t="shared" si="9"/>
        <v>0</v>
      </c>
      <c r="I18" s="156">
        <f t="shared" si="9"/>
        <v>0</v>
      </c>
      <c r="J18" s="156">
        <f t="shared" si="9"/>
        <v>0</v>
      </c>
      <c r="K18" s="156">
        <f t="shared" si="9"/>
        <v>0</v>
      </c>
      <c r="L18" s="156">
        <f t="shared" si="9"/>
        <v>0</v>
      </c>
      <c r="M18" s="156">
        <f t="shared" si="9"/>
        <v>0</v>
      </c>
      <c r="N18" s="156">
        <f t="shared" si="9"/>
        <v>0</v>
      </c>
      <c r="O18" s="156">
        <f t="shared" si="9"/>
        <v>0</v>
      </c>
      <c r="P18" s="156">
        <f t="shared" si="9"/>
        <v>0</v>
      </c>
      <c r="Q18" s="156">
        <f t="shared" si="9"/>
        <v>0</v>
      </c>
      <c r="R18" s="156">
        <f t="shared" si="9"/>
        <v>0</v>
      </c>
      <c r="S18" s="156">
        <f t="shared" si="9"/>
        <v>0</v>
      </c>
      <c r="T18" s="68">
        <f t="shared" si="1"/>
        <v>100</v>
      </c>
      <c r="U18" s="66" t="str">
        <f t="shared" si="2"/>
        <v>006010</v>
      </c>
      <c r="V18" s="186">
        <f t="shared" si="3"/>
      </c>
      <c r="AA18" s="126"/>
      <c r="AB18" s="126"/>
      <c r="AC18" s="86">
        <v>100</v>
      </c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68">
        <f t="shared" si="4"/>
        <v>100</v>
      </c>
      <c r="AS18" s="66" t="str">
        <f t="shared" si="5"/>
        <v>006010</v>
      </c>
      <c r="AT18" s="59">
        <f t="shared" si="6"/>
      </c>
    </row>
    <row r="19" spans="1:46" s="64" customFormat="1" ht="27.75" customHeight="1">
      <c r="A19" s="92"/>
      <c r="B19" s="131" t="s">
        <v>40</v>
      </c>
      <c r="C19" s="202" t="s">
        <v>124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25"/>
      <c r="V19" s="94"/>
      <c r="W19" s="94"/>
      <c r="AA19" s="202" t="s">
        <v>124</v>
      </c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3"/>
      <c r="AS19" s="25"/>
      <c r="AT19" s="94"/>
    </row>
    <row r="20" spans="1:46" s="6" customFormat="1" ht="27.75" customHeight="1">
      <c r="A20" s="69" t="s">
        <v>34</v>
      </c>
      <c r="B20" s="22" t="s">
        <v>125</v>
      </c>
      <c r="C20" s="125"/>
      <c r="D20" s="125"/>
      <c r="E20" s="156">
        <f aca="true" t="shared" si="10" ref="E20:S22">ROUND(AC20,0)</f>
        <v>0</v>
      </c>
      <c r="F20" s="156">
        <f t="shared" si="10"/>
        <v>0</v>
      </c>
      <c r="G20" s="156">
        <f t="shared" si="10"/>
        <v>0</v>
      </c>
      <c r="H20" s="156">
        <f t="shared" si="10"/>
        <v>0</v>
      </c>
      <c r="I20" s="156">
        <f t="shared" si="10"/>
        <v>0</v>
      </c>
      <c r="J20" s="156">
        <f t="shared" si="10"/>
        <v>0</v>
      </c>
      <c r="K20" s="156">
        <f t="shared" si="10"/>
        <v>0</v>
      </c>
      <c r="L20" s="156">
        <f t="shared" si="10"/>
        <v>0</v>
      </c>
      <c r="M20" s="156">
        <f t="shared" si="10"/>
        <v>0</v>
      </c>
      <c r="N20" s="156">
        <f t="shared" si="10"/>
        <v>0</v>
      </c>
      <c r="O20" s="156">
        <f t="shared" si="10"/>
        <v>0</v>
      </c>
      <c r="P20" s="156">
        <f t="shared" si="10"/>
        <v>0</v>
      </c>
      <c r="Q20" s="156">
        <f t="shared" si="10"/>
        <v>0</v>
      </c>
      <c r="R20" s="156">
        <f t="shared" si="10"/>
        <v>0</v>
      </c>
      <c r="S20" s="156">
        <f t="shared" si="10"/>
        <v>0</v>
      </c>
      <c r="T20" s="68">
        <f>SUM(E20:S20)</f>
        <v>0</v>
      </c>
      <c r="U20" s="66" t="str">
        <f>$B$19&amp;A20</f>
        <v>007001</v>
      </c>
      <c r="V20" s="59">
        <f>IF(AND(T20&lt;&gt;0,T20&lt;&gt;100),"ATTENZIONE: IL TOTALE DEVE ESSERE =100","")</f>
      </c>
      <c r="AA20" s="125"/>
      <c r="AB20" s="12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68">
        <f>SUM(AC20:AQ20)</f>
        <v>0</v>
      </c>
      <c r="AS20" s="66" t="str">
        <f>$B$19&amp;A20</f>
        <v>007001</v>
      </c>
      <c r="AT20" s="59">
        <f>IF(AND(AR20&lt;&gt;0,AR20&lt;&gt;100),"ATTENZIONE: IL TOTALE DEVE ESSERE =100","")</f>
      </c>
    </row>
    <row r="21" spans="1:46" s="6" customFormat="1" ht="27.75" customHeight="1">
      <c r="A21" s="69" t="s">
        <v>35</v>
      </c>
      <c r="B21" s="22" t="s">
        <v>126</v>
      </c>
      <c r="C21" s="125"/>
      <c r="D21" s="125"/>
      <c r="E21" s="156">
        <f t="shared" si="10"/>
        <v>10</v>
      </c>
      <c r="F21" s="156">
        <f t="shared" si="10"/>
        <v>90</v>
      </c>
      <c r="G21" s="156">
        <f t="shared" si="10"/>
        <v>0</v>
      </c>
      <c r="H21" s="156">
        <f t="shared" si="10"/>
        <v>0</v>
      </c>
      <c r="I21" s="156">
        <f t="shared" si="10"/>
        <v>0</v>
      </c>
      <c r="J21" s="156">
        <f t="shared" si="10"/>
        <v>0</v>
      </c>
      <c r="K21" s="156">
        <f t="shared" si="10"/>
        <v>0</v>
      </c>
      <c r="L21" s="156">
        <f t="shared" si="10"/>
        <v>0</v>
      </c>
      <c r="M21" s="156">
        <f t="shared" si="10"/>
        <v>0</v>
      </c>
      <c r="N21" s="156">
        <f t="shared" si="10"/>
        <v>0</v>
      </c>
      <c r="O21" s="156">
        <f t="shared" si="10"/>
        <v>0</v>
      </c>
      <c r="P21" s="156">
        <f t="shared" si="10"/>
        <v>0</v>
      </c>
      <c r="Q21" s="156">
        <f t="shared" si="10"/>
        <v>0</v>
      </c>
      <c r="R21" s="156">
        <f t="shared" si="10"/>
        <v>0</v>
      </c>
      <c r="S21" s="156">
        <f t="shared" si="10"/>
        <v>0</v>
      </c>
      <c r="T21" s="68">
        <f>SUM(E21:S21)</f>
        <v>100</v>
      </c>
      <c r="U21" s="66" t="str">
        <f>$B$19&amp;A21</f>
        <v>007002</v>
      </c>
      <c r="V21" s="59">
        <f>IF(AND(T21&lt;&gt;0,T21&lt;&gt;100),"ATTENZIONE: IL TOTALE DEVE ESSERE =100","")</f>
      </c>
      <c r="AA21" s="125"/>
      <c r="AB21" s="125"/>
      <c r="AC21" s="86">
        <v>10</v>
      </c>
      <c r="AD21" s="86">
        <v>90</v>
      </c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68">
        <f>SUM(AC21:AQ21)</f>
        <v>100</v>
      </c>
      <c r="AS21" s="66" t="str">
        <f>$B$19&amp;A21</f>
        <v>007002</v>
      </c>
      <c r="AT21" s="59">
        <f>IF(AND(AR21&lt;&gt;0,AR21&lt;&gt;100),"ATTENZIONE: IL TOTALE DEVE ESSERE =100","")</f>
      </c>
    </row>
    <row r="22" spans="1:46" s="5" customFormat="1" ht="27.75" customHeight="1">
      <c r="A22" s="69" t="s">
        <v>36</v>
      </c>
      <c r="B22" s="22" t="s">
        <v>127</v>
      </c>
      <c r="C22" s="125"/>
      <c r="D22" s="125"/>
      <c r="E22" s="156">
        <f t="shared" si="10"/>
        <v>0</v>
      </c>
      <c r="F22" s="156">
        <f t="shared" si="10"/>
        <v>0</v>
      </c>
      <c r="G22" s="156">
        <f t="shared" si="10"/>
        <v>0</v>
      </c>
      <c r="H22" s="156">
        <f t="shared" si="10"/>
        <v>0</v>
      </c>
      <c r="I22" s="156">
        <f t="shared" si="10"/>
        <v>0</v>
      </c>
      <c r="J22" s="156">
        <f t="shared" si="10"/>
        <v>0</v>
      </c>
      <c r="K22" s="156">
        <f t="shared" si="10"/>
        <v>0</v>
      </c>
      <c r="L22" s="156">
        <f t="shared" si="10"/>
        <v>0</v>
      </c>
      <c r="M22" s="156">
        <f t="shared" si="10"/>
        <v>0</v>
      </c>
      <c r="N22" s="156">
        <f t="shared" si="10"/>
        <v>0</v>
      </c>
      <c r="O22" s="156">
        <f t="shared" si="10"/>
        <v>0</v>
      </c>
      <c r="P22" s="156">
        <f t="shared" si="10"/>
        <v>0</v>
      </c>
      <c r="Q22" s="156">
        <f t="shared" si="10"/>
        <v>0</v>
      </c>
      <c r="R22" s="156">
        <f t="shared" si="10"/>
        <v>0</v>
      </c>
      <c r="S22" s="156">
        <f t="shared" si="10"/>
        <v>0</v>
      </c>
      <c r="T22" s="68">
        <f>SUM(E22:S22)</f>
        <v>0</v>
      </c>
      <c r="U22" s="66" t="str">
        <f>$B$19&amp;A22</f>
        <v>007003</v>
      </c>
      <c r="V22" s="59">
        <f>IF(AND(T22&lt;&gt;0,T22&lt;&gt;100),"ATTENZIONE: IL TOTALE DEVE ESSERE =100","")</f>
      </c>
      <c r="AA22" s="125"/>
      <c r="AB22" s="12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68">
        <f>SUM(AC22:AQ22)</f>
        <v>0</v>
      </c>
      <c r="AS22" s="66" t="str">
        <f>$B$19&amp;A22</f>
        <v>007003</v>
      </c>
      <c r="AT22" s="59">
        <f>IF(AND(AR22&lt;&gt;0,AR22&lt;&gt;100),"ATTENZIONE: IL TOTALE DEVE ESSERE =100","")</f>
      </c>
    </row>
    <row r="23" spans="1:90" s="64" customFormat="1" ht="27.75" customHeight="1">
      <c r="A23" s="92"/>
      <c r="B23" s="131" t="s">
        <v>41</v>
      </c>
      <c r="C23" s="202" t="s">
        <v>128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  <c r="U23" s="93"/>
      <c r="V23" s="93"/>
      <c r="W23" s="93"/>
      <c r="X23" s="93"/>
      <c r="Y23" s="93"/>
      <c r="Z23" s="93"/>
      <c r="AA23" s="202" t="s">
        <v>128</v>
      </c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46" s="3" customFormat="1" ht="27.75" customHeight="1">
      <c r="A24" s="67" t="s">
        <v>34</v>
      </c>
      <c r="B24" s="29" t="s">
        <v>129</v>
      </c>
      <c r="C24" s="124"/>
      <c r="D24" s="124"/>
      <c r="E24" s="156">
        <f aca="true" t="shared" si="11" ref="E24:S24">ROUND(AC24,0)</f>
        <v>0</v>
      </c>
      <c r="F24" s="156">
        <f t="shared" si="11"/>
        <v>0</v>
      </c>
      <c r="G24" s="156">
        <f t="shared" si="11"/>
        <v>0</v>
      </c>
      <c r="H24" s="156">
        <f t="shared" si="11"/>
        <v>0</v>
      </c>
      <c r="I24" s="156">
        <f t="shared" si="11"/>
        <v>0</v>
      </c>
      <c r="J24" s="156">
        <f t="shared" si="11"/>
        <v>0</v>
      </c>
      <c r="K24" s="156">
        <f t="shared" si="11"/>
        <v>0</v>
      </c>
      <c r="L24" s="156">
        <f t="shared" si="11"/>
        <v>0</v>
      </c>
      <c r="M24" s="156">
        <f t="shared" si="11"/>
        <v>0</v>
      </c>
      <c r="N24" s="156">
        <f t="shared" si="11"/>
        <v>0</v>
      </c>
      <c r="O24" s="156">
        <f t="shared" si="11"/>
        <v>0</v>
      </c>
      <c r="P24" s="156">
        <f t="shared" si="11"/>
        <v>0</v>
      </c>
      <c r="Q24" s="156">
        <f t="shared" si="11"/>
        <v>0</v>
      </c>
      <c r="R24" s="156">
        <f t="shared" si="11"/>
        <v>0</v>
      </c>
      <c r="S24" s="156">
        <f t="shared" si="11"/>
        <v>0</v>
      </c>
      <c r="T24" s="68">
        <f>SUM(E24:S24)</f>
        <v>0</v>
      </c>
      <c r="U24" s="66" t="str">
        <f>$B$23&amp;A24</f>
        <v>008001</v>
      </c>
      <c r="V24" s="59">
        <f>IF(AND(T24&lt;&gt;0,T24&lt;&gt;100),"ATTENZIONE: IL TOTALE DEVE ESSERE =100","")</f>
      </c>
      <c r="W24" s="21"/>
      <c r="AA24" s="124"/>
      <c r="AB24" s="124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68">
        <f>SUM(AC24:AQ24)</f>
        <v>0</v>
      </c>
      <c r="AS24" s="66" t="str">
        <f>$B$23&amp;A24</f>
        <v>008001</v>
      </c>
      <c r="AT24" s="59">
        <f>IF(AND(AR24&lt;&gt;0,AR24&lt;&gt;100),"ATTENZIONE: IL TOTALE DEVE ESSERE =100","")</f>
      </c>
    </row>
    <row r="25" spans="1:90" s="64" customFormat="1" ht="33.75" customHeight="1">
      <c r="A25" s="92"/>
      <c r="B25" s="131" t="s">
        <v>42</v>
      </c>
      <c r="C25" s="200" t="s">
        <v>130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1"/>
      <c r="U25" s="93"/>
      <c r="V25" s="93"/>
      <c r="W25" s="93"/>
      <c r="X25" s="93"/>
      <c r="Y25" s="93"/>
      <c r="Z25" s="93"/>
      <c r="AA25" s="200" t="s">
        <v>130</v>
      </c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1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</row>
    <row r="26" spans="1:46" s="3" customFormat="1" ht="27" customHeight="1">
      <c r="A26" s="67" t="s">
        <v>34</v>
      </c>
      <c r="B26" s="29" t="s">
        <v>131</v>
      </c>
      <c r="C26" s="124"/>
      <c r="D26" s="124"/>
      <c r="E26" s="156">
        <f aca="true" t="shared" si="12" ref="E26:S26">ROUND(AC26,0)</f>
        <v>10</v>
      </c>
      <c r="F26" s="156">
        <f t="shared" si="12"/>
        <v>90</v>
      </c>
      <c r="G26" s="156">
        <f t="shared" si="12"/>
        <v>0</v>
      </c>
      <c r="H26" s="156">
        <f t="shared" si="12"/>
        <v>0</v>
      </c>
      <c r="I26" s="156">
        <f t="shared" si="12"/>
        <v>0</v>
      </c>
      <c r="J26" s="156">
        <f t="shared" si="12"/>
        <v>0</v>
      </c>
      <c r="K26" s="156">
        <f t="shared" si="12"/>
        <v>0</v>
      </c>
      <c r="L26" s="156">
        <f t="shared" si="12"/>
        <v>0</v>
      </c>
      <c r="M26" s="156">
        <f t="shared" si="12"/>
        <v>0</v>
      </c>
      <c r="N26" s="156">
        <f t="shared" si="12"/>
        <v>0</v>
      </c>
      <c r="O26" s="156">
        <f t="shared" si="12"/>
        <v>0</v>
      </c>
      <c r="P26" s="156">
        <f t="shared" si="12"/>
        <v>0</v>
      </c>
      <c r="Q26" s="156">
        <f t="shared" si="12"/>
        <v>0</v>
      </c>
      <c r="R26" s="156">
        <f t="shared" si="12"/>
        <v>0</v>
      </c>
      <c r="S26" s="156">
        <f t="shared" si="12"/>
        <v>0</v>
      </c>
      <c r="T26" s="68">
        <f>SUM(E26:S26)</f>
        <v>100</v>
      </c>
      <c r="U26" s="66" t="str">
        <f>$B$25&amp;A26</f>
        <v>009001</v>
      </c>
      <c r="V26" s="59">
        <f>IF(AND(T26&lt;&gt;0,T26&lt;&gt;100),"ATTENZIONE: IL TOTALE DEVE ESSERE =100","")</f>
      </c>
      <c r="W26" s="21"/>
      <c r="AA26" s="124"/>
      <c r="AB26" s="124"/>
      <c r="AC26" s="86">
        <v>10</v>
      </c>
      <c r="AD26" s="86">
        <v>90</v>
      </c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8">
        <f>SUM(AC26:AQ26)</f>
        <v>100</v>
      </c>
      <c r="AS26" s="66" t="str">
        <f>$B$25&amp;A26</f>
        <v>009001</v>
      </c>
      <c r="AT26" s="59">
        <f>IF(AND(AR26&lt;&gt;0,AR26&lt;&gt;100),"ATTENZIONE: IL TOTALE DEVE ESSERE =100","")</f>
      </c>
    </row>
    <row r="27" spans="1:46" s="3" customFormat="1" ht="33">
      <c r="A27" s="165" t="s">
        <v>35</v>
      </c>
      <c r="B27" s="29" t="s">
        <v>132</v>
      </c>
      <c r="C27" s="124"/>
      <c r="D27" s="124"/>
      <c r="E27" s="156">
        <f aca="true" t="shared" si="13" ref="E27:S29">ROUND(AC27,0)</f>
        <v>0</v>
      </c>
      <c r="F27" s="156">
        <f t="shared" si="13"/>
        <v>100</v>
      </c>
      <c r="G27" s="156">
        <f t="shared" si="13"/>
        <v>0</v>
      </c>
      <c r="H27" s="156">
        <f t="shared" si="13"/>
        <v>0</v>
      </c>
      <c r="I27" s="156">
        <f t="shared" si="13"/>
        <v>0</v>
      </c>
      <c r="J27" s="156">
        <f t="shared" si="13"/>
        <v>0</v>
      </c>
      <c r="K27" s="156">
        <f t="shared" si="13"/>
        <v>0</v>
      </c>
      <c r="L27" s="156">
        <f t="shared" si="13"/>
        <v>0</v>
      </c>
      <c r="M27" s="156">
        <f t="shared" si="13"/>
        <v>0</v>
      </c>
      <c r="N27" s="156">
        <f t="shared" si="13"/>
        <v>0</v>
      </c>
      <c r="O27" s="156">
        <f t="shared" si="13"/>
        <v>0</v>
      </c>
      <c r="P27" s="156">
        <f t="shared" si="13"/>
        <v>0</v>
      </c>
      <c r="Q27" s="156">
        <f t="shared" si="13"/>
        <v>0</v>
      </c>
      <c r="R27" s="156">
        <f t="shared" si="13"/>
        <v>0</v>
      </c>
      <c r="S27" s="156">
        <f t="shared" si="13"/>
        <v>0</v>
      </c>
      <c r="T27" s="68">
        <f>SUM(E27:S27)</f>
        <v>100</v>
      </c>
      <c r="U27" s="66" t="str">
        <f>$B$25&amp;A27</f>
        <v>009002</v>
      </c>
      <c r="V27" s="59">
        <f>IF(AND(T27&lt;&gt;0,T27&lt;&gt;100),"ATTENZIONE: IL TOTALE DEVE ESSERE =100","")</f>
      </c>
      <c r="W27" s="21"/>
      <c r="AA27" s="124"/>
      <c r="AB27" s="124"/>
      <c r="AC27" s="86"/>
      <c r="AD27" s="86">
        <v>100</v>
      </c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68">
        <f>SUM(AC27:AQ27)</f>
        <v>100</v>
      </c>
      <c r="AS27" s="66" t="str">
        <f>$B$25&amp;A27</f>
        <v>009002</v>
      </c>
      <c r="AT27" s="59">
        <f>IF(AND(AR27&lt;&gt;0,AR27&lt;&gt;100),"ATTENZIONE: IL TOTALE DEVE ESSERE =100","")</f>
      </c>
    </row>
    <row r="28" spans="1:46" s="6" customFormat="1" ht="27.75" customHeight="1">
      <c r="A28" s="165" t="s">
        <v>36</v>
      </c>
      <c r="B28" s="29" t="s">
        <v>133</v>
      </c>
      <c r="C28" s="125"/>
      <c r="D28" s="125"/>
      <c r="E28" s="156">
        <f t="shared" si="13"/>
        <v>5</v>
      </c>
      <c r="F28" s="156">
        <f t="shared" si="13"/>
        <v>95</v>
      </c>
      <c r="G28" s="156">
        <f t="shared" si="13"/>
        <v>0</v>
      </c>
      <c r="H28" s="156">
        <f t="shared" si="13"/>
        <v>0</v>
      </c>
      <c r="I28" s="156">
        <f t="shared" si="13"/>
        <v>0</v>
      </c>
      <c r="J28" s="156">
        <f t="shared" si="13"/>
        <v>0</v>
      </c>
      <c r="K28" s="156">
        <f t="shared" si="13"/>
        <v>0</v>
      </c>
      <c r="L28" s="156">
        <f t="shared" si="13"/>
        <v>0</v>
      </c>
      <c r="M28" s="156">
        <f t="shared" si="13"/>
        <v>0</v>
      </c>
      <c r="N28" s="156">
        <f t="shared" si="13"/>
        <v>0</v>
      </c>
      <c r="O28" s="156">
        <f t="shared" si="13"/>
        <v>0</v>
      </c>
      <c r="P28" s="156">
        <f t="shared" si="13"/>
        <v>0</v>
      </c>
      <c r="Q28" s="156">
        <f t="shared" si="13"/>
        <v>0</v>
      </c>
      <c r="R28" s="156">
        <f t="shared" si="13"/>
        <v>0</v>
      </c>
      <c r="S28" s="156">
        <f t="shared" si="13"/>
        <v>0</v>
      </c>
      <c r="T28" s="68">
        <f>SUM(E28:S28)</f>
        <v>100</v>
      </c>
      <c r="U28" s="66" t="str">
        <f>$B$25&amp;A28</f>
        <v>009003</v>
      </c>
      <c r="V28" s="59">
        <f>IF(AND(T28&lt;&gt;0,T28&lt;&gt;100),"ATTENZIONE: IL TOTALE DEVE ESSERE =100","")</f>
      </c>
      <c r="W28" s="14"/>
      <c r="AA28" s="125"/>
      <c r="AB28" s="125"/>
      <c r="AC28" s="86">
        <v>5</v>
      </c>
      <c r="AD28" s="86">
        <v>95</v>
      </c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68">
        <f>SUM(AC28:AQ28)</f>
        <v>100</v>
      </c>
      <c r="AS28" s="66" t="str">
        <f>$B$25&amp;A28</f>
        <v>009003</v>
      </c>
      <c r="AT28" s="59">
        <f>IF(AND(AR28&lt;&gt;0,AR28&lt;&gt;100),"ATTENZIONE: IL TOTALE DEVE ESSERE =100","")</f>
      </c>
    </row>
    <row r="29" spans="1:46" s="6" customFormat="1" ht="27" customHeight="1">
      <c r="A29" s="165" t="s">
        <v>37</v>
      </c>
      <c r="B29" s="22" t="s">
        <v>221</v>
      </c>
      <c r="C29" s="125"/>
      <c r="D29" s="125"/>
      <c r="E29" s="156">
        <f t="shared" si="13"/>
        <v>100</v>
      </c>
      <c r="F29" s="156">
        <f t="shared" si="13"/>
        <v>0</v>
      </c>
      <c r="G29" s="156">
        <f t="shared" si="13"/>
        <v>0</v>
      </c>
      <c r="H29" s="156">
        <f t="shared" si="13"/>
        <v>0</v>
      </c>
      <c r="I29" s="156">
        <f t="shared" si="13"/>
        <v>0</v>
      </c>
      <c r="J29" s="156">
        <f t="shared" si="13"/>
        <v>0</v>
      </c>
      <c r="K29" s="156">
        <f t="shared" si="13"/>
        <v>0</v>
      </c>
      <c r="L29" s="156">
        <f t="shared" si="13"/>
        <v>0</v>
      </c>
      <c r="M29" s="156">
        <f t="shared" si="13"/>
        <v>0</v>
      </c>
      <c r="N29" s="156">
        <f t="shared" si="13"/>
        <v>0</v>
      </c>
      <c r="O29" s="156">
        <f t="shared" si="13"/>
        <v>0</v>
      </c>
      <c r="P29" s="156">
        <f t="shared" si="13"/>
        <v>0</v>
      </c>
      <c r="Q29" s="156">
        <f t="shared" si="13"/>
        <v>0</v>
      </c>
      <c r="R29" s="156">
        <f t="shared" si="13"/>
        <v>0</v>
      </c>
      <c r="S29" s="156">
        <f t="shared" si="13"/>
        <v>0</v>
      </c>
      <c r="T29" s="68">
        <f>SUM(E29:S29)</f>
        <v>100</v>
      </c>
      <c r="U29" s="66" t="str">
        <f>$B$25&amp;A29</f>
        <v>009004</v>
      </c>
      <c r="V29" s="59">
        <f>IF(AND(T29&lt;&gt;0,T29&lt;&gt;100),"ATTENZIONE: IL TOTALE DEVE ESSERE =100","")</f>
      </c>
      <c r="AA29" s="125"/>
      <c r="AB29" s="125"/>
      <c r="AC29" s="86">
        <v>100</v>
      </c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68">
        <f>SUM(AC29:AQ29)</f>
        <v>100</v>
      </c>
      <c r="AS29" s="66" t="str">
        <f>$B$25&amp;A29</f>
        <v>009004</v>
      </c>
      <c r="AT29" s="59">
        <f>IF(AND(AR29&lt;&gt;0,AR29&lt;&gt;100),"ATTENZIONE: IL TOTALE DEVE ESSERE =100","")</f>
      </c>
    </row>
    <row r="30" spans="1:90" s="64" customFormat="1" ht="27.75" customHeight="1">
      <c r="A30" s="92"/>
      <c r="B30" s="131" t="s">
        <v>43</v>
      </c>
      <c r="C30" s="200" t="s">
        <v>134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3"/>
      <c r="U30" s="93"/>
      <c r="V30" s="93"/>
      <c r="W30" s="93"/>
      <c r="X30" s="93"/>
      <c r="Y30" s="93"/>
      <c r="Z30" s="93"/>
      <c r="AA30" s="200" t="s">
        <v>134</v>
      </c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</row>
    <row r="31" spans="1:46" s="3" customFormat="1" ht="27.75" customHeight="1">
      <c r="A31" s="67" t="s">
        <v>34</v>
      </c>
      <c r="B31" s="29" t="s">
        <v>135</v>
      </c>
      <c r="C31" s="124"/>
      <c r="D31" s="124"/>
      <c r="E31" s="156">
        <f aca="true" t="shared" si="14" ref="E31:S32">ROUND(AC31,0)</f>
        <v>100</v>
      </c>
      <c r="F31" s="156">
        <f t="shared" si="14"/>
        <v>0</v>
      </c>
      <c r="G31" s="156">
        <f t="shared" si="14"/>
        <v>0</v>
      </c>
      <c r="H31" s="156">
        <f t="shared" si="14"/>
        <v>0</v>
      </c>
      <c r="I31" s="156">
        <f t="shared" si="14"/>
        <v>0</v>
      </c>
      <c r="J31" s="156">
        <f t="shared" si="14"/>
        <v>0</v>
      </c>
      <c r="K31" s="156">
        <f t="shared" si="14"/>
        <v>0</v>
      </c>
      <c r="L31" s="156">
        <f t="shared" si="14"/>
        <v>0</v>
      </c>
      <c r="M31" s="156">
        <f t="shared" si="14"/>
        <v>0</v>
      </c>
      <c r="N31" s="156">
        <f t="shared" si="14"/>
        <v>0</v>
      </c>
      <c r="O31" s="156">
        <f t="shared" si="14"/>
        <v>0</v>
      </c>
      <c r="P31" s="156">
        <f t="shared" si="14"/>
        <v>0</v>
      </c>
      <c r="Q31" s="156">
        <f t="shared" si="14"/>
        <v>0</v>
      </c>
      <c r="R31" s="156">
        <f t="shared" si="14"/>
        <v>0</v>
      </c>
      <c r="S31" s="156">
        <f t="shared" si="14"/>
        <v>0</v>
      </c>
      <c r="T31" s="68">
        <f>SUM(E31:S31)</f>
        <v>100</v>
      </c>
      <c r="U31" s="66" t="str">
        <f>$B$30&amp;A31</f>
        <v>010001</v>
      </c>
      <c r="V31" s="59">
        <f>IF(AND(T31&lt;&gt;0,T31&lt;&gt;100),"ATTENZIONE: IL TOTALE DEVE ESSERE =100","")</f>
      </c>
      <c r="W31" s="21"/>
      <c r="AA31" s="124"/>
      <c r="AB31" s="124"/>
      <c r="AC31" s="86">
        <v>100</v>
      </c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68">
        <f>SUM(AC31:AQ31)</f>
        <v>100</v>
      </c>
      <c r="AS31" s="66" t="str">
        <f>$B$30&amp;A31</f>
        <v>010001</v>
      </c>
      <c r="AT31" s="59">
        <f>IF(AND(AR31&lt;&gt;0,AR31&lt;&gt;100),"ATTENZIONE: IL TOTALE DEVE ESSERE =100","")</f>
      </c>
    </row>
    <row r="32" spans="1:46" s="6" customFormat="1" ht="27.75" customHeight="1">
      <c r="A32" s="67" t="s">
        <v>35</v>
      </c>
      <c r="B32" s="29" t="s">
        <v>136</v>
      </c>
      <c r="C32" s="125"/>
      <c r="D32" s="125"/>
      <c r="E32" s="156">
        <f t="shared" si="14"/>
        <v>100</v>
      </c>
      <c r="F32" s="156">
        <f t="shared" si="14"/>
        <v>0</v>
      </c>
      <c r="G32" s="156">
        <f t="shared" si="14"/>
        <v>0</v>
      </c>
      <c r="H32" s="156">
        <f t="shared" si="14"/>
        <v>0</v>
      </c>
      <c r="I32" s="156">
        <f t="shared" si="14"/>
        <v>0</v>
      </c>
      <c r="J32" s="156">
        <f t="shared" si="14"/>
        <v>0</v>
      </c>
      <c r="K32" s="156">
        <f t="shared" si="14"/>
        <v>0</v>
      </c>
      <c r="L32" s="156">
        <f t="shared" si="14"/>
        <v>0</v>
      </c>
      <c r="M32" s="156">
        <f t="shared" si="14"/>
        <v>0</v>
      </c>
      <c r="N32" s="156">
        <f t="shared" si="14"/>
        <v>0</v>
      </c>
      <c r="O32" s="156">
        <f t="shared" si="14"/>
        <v>0</v>
      </c>
      <c r="P32" s="156">
        <f t="shared" si="14"/>
        <v>0</v>
      </c>
      <c r="Q32" s="156">
        <f t="shared" si="14"/>
        <v>0</v>
      </c>
      <c r="R32" s="156">
        <f t="shared" si="14"/>
        <v>0</v>
      </c>
      <c r="S32" s="156">
        <f t="shared" si="14"/>
        <v>0</v>
      </c>
      <c r="T32" s="68">
        <f>SUM(E32:S32)</f>
        <v>100</v>
      </c>
      <c r="U32" s="66" t="str">
        <f>$B$30&amp;A32</f>
        <v>010002</v>
      </c>
      <c r="V32" s="59">
        <f>IF(AND(T32&lt;&gt;0,T32&lt;&gt;100),"ATTENZIONE: IL TOTALE DEVE ESSERE =100","")</f>
      </c>
      <c r="W32" s="14"/>
      <c r="AA32" s="125"/>
      <c r="AB32" s="125"/>
      <c r="AC32" s="86">
        <v>100</v>
      </c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68">
        <f>SUM(AC32:AQ32)</f>
        <v>100</v>
      </c>
      <c r="AS32" s="66" t="str">
        <f>$B$30&amp;A32</f>
        <v>010002</v>
      </c>
      <c r="AT32" s="59">
        <f>IF(AND(AR32&lt;&gt;0,AR32&lt;&gt;100),"ATTENZIONE: IL TOTALE DEVE ESSERE =100","")</f>
      </c>
    </row>
    <row r="33" spans="1:90" s="64" customFormat="1" ht="33.75" customHeight="1">
      <c r="A33" s="92"/>
      <c r="B33" s="131" t="s">
        <v>44</v>
      </c>
      <c r="C33" s="200" t="s">
        <v>137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1"/>
      <c r="U33" s="93"/>
      <c r="V33" s="93"/>
      <c r="W33" s="93"/>
      <c r="X33" s="93"/>
      <c r="Y33" s="93"/>
      <c r="Z33" s="93"/>
      <c r="AA33" s="200" t="s">
        <v>137</v>
      </c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1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</row>
    <row r="34" spans="1:46" s="3" customFormat="1" ht="27.75" customHeight="1">
      <c r="A34" s="67" t="s">
        <v>34</v>
      </c>
      <c r="B34" s="29" t="s">
        <v>138</v>
      </c>
      <c r="C34" s="124"/>
      <c r="D34" s="124"/>
      <c r="E34" s="156">
        <f aca="true" t="shared" si="15" ref="E34:S37">ROUND(AC34,0)</f>
        <v>0</v>
      </c>
      <c r="F34" s="156">
        <f t="shared" si="15"/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  <c r="J34" s="156">
        <f t="shared" si="15"/>
        <v>0</v>
      </c>
      <c r="K34" s="156">
        <f t="shared" si="15"/>
        <v>0</v>
      </c>
      <c r="L34" s="156">
        <f t="shared" si="15"/>
        <v>0</v>
      </c>
      <c r="M34" s="156">
        <f t="shared" si="15"/>
        <v>0</v>
      </c>
      <c r="N34" s="156">
        <f t="shared" si="15"/>
        <v>0</v>
      </c>
      <c r="O34" s="156">
        <f t="shared" si="15"/>
        <v>0</v>
      </c>
      <c r="P34" s="156">
        <f t="shared" si="15"/>
        <v>0</v>
      </c>
      <c r="Q34" s="156">
        <f t="shared" si="15"/>
        <v>0</v>
      </c>
      <c r="R34" s="156">
        <f t="shared" si="15"/>
        <v>0</v>
      </c>
      <c r="S34" s="156">
        <f t="shared" si="15"/>
        <v>0</v>
      </c>
      <c r="T34" s="68">
        <f>SUM(E34:S34)</f>
        <v>0</v>
      </c>
      <c r="U34" s="66" t="str">
        <f>$B$33&amp;A34</f>
        <v>011001</v>
      </c>
      <c r="V34" s="59">
        <f>IF(AND(T34&lt;&gt;0,T34&lt;&gt;100),"ATTENZIONE: IL TOTALE DEVE ESSERE =100","")</f>
      </c>
      <c r="W34" s="21"/>
      <c r="AA34" s="124"/>
      <c r="AB34" s="124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68">
        <f>SUM(AC34:AQ34)</f>
        <v>0</v>
      </c>
      <c r="AS34" s="66" t="str">
        <f>$B$33&amp;A34</f>
        <v>011001</v>
      </c>
      <c r="AT34" s="59">
        <f>IF(AND(AR34&lt;&gt;0,AR34&lt;&gt;100),"ATTENZIONE: IL TOTALE DEVE ESSERE =100","")</f>
      </c>
    </row>
    <row r="35" spans="1:46" s="6" customFormat="1" ht="27.75" customHeight="1">
      <c r="A35" s="67" t="s">
        <v>35</v>
      </c>
      <c r="B35" s="29" t="s">
        <v>139</v>
      </c>
      <c r="C35" s="125"/>
      <c r="D35" s="125"/>
      <c r="E35" s="156">
        <f t="shared" si="15"/>
        <v>0</v>
      </c>
      <c r="F35" s="156">
        <f t="shared" si="15"/>
        <v>0</v>
      </c>
      <c r="G35" s="156">
        <f t="shared" si="15"/>
        <v>0</v>
      </c>
      <c r="H35" s="156">
        <f t="shared" si="15"/>
        <v>0</v>
      </c>
      <c r="I35" s="156">
        <f t="shared" si="15"/>
        <v>0</v>
      </c>
      <c r="J35" s="156">
        <f t="shared" si="15"/>
        <v>0</v>
      </c>
      <c r="K35" s="156">
        <f t="shared" si="15"/>
        <v>0</v>
      </c>
      <c r="L35" s="156">
        <f t="shared" si="15"/>
        <v>0</v>
      </c>
      <c r="M35" s="156">
        <f t="shared" si="15"/>
        <v>0</v>
      </c>
      <c r="N35" s="156">
        <f t="shared" si="15"/>
        <v>0</v>
      </c>
      <c r="O35" s="156">
        <f t="shared" si="15"/>
        <v>100</v>
      </c>
      <c r="P35" s="156">
        <f t="shared" si="15"/>
        <v>0</v>
      </c>
      <c r="Q35" s="156">
        <f t="shared" si="15"/>
        <v>0</v>
      </c>
      <c r="R35" s="156">
        <f t="shared" si="15"/>
        <v>0</v>
      </c>
      <c r="S35" s="156">
        <f t="shared" si="15"/>
        <v>0</v>
      </c>
      <c r="T35" s="68">
        <f>SUM(E35:S35)</f>
        <v>100</v>
      </c>
      <c r="U35" s="66" t="str">
        <f>$B$33&amp;A35</f>
        <v>011002</v>
      </c>
      <c r="V35" s="59">
        <f>IF(AND(T35&lt;&gt;0,T35&lt;&gt;100),"ATTENZIONE: IL TOTALE DEVE ESSERE =100","")</f>
      </c>
      <c r="W35" s="14"/>
      <c r="AA35" s="125"/>
      <c r="AB35" s="125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>
        <v>100</v>
      </c>
      <c r="AN35" s="86"/>
      <c r="AO35" s="86"/>
      <c r="AP35" s="86"/>
      <c r="AQ35" s="86"/>
      <c r="AR35" s="68">
        <f>SUM(AC35:AQ35)</f>
        <v>100</v>
      </c>
      <c r="AS35" s="66" t="str">
        <f>$B$33&amp;A35</f>
        <v>011002</v>
      </c>
      <c r="AT35" s="59">
        <f>IF(AND(AR35&lt;&gt;0,AR35&lt;&gt;100),"ATTENZIONE: IL TOTALE DEVE ESSERE =100","")</f>
      </c>
    </row>
    <row r="36" spans="1:46" s="6" customFormat="1" ht="27.75" customHeight="1">
      <c r="A36" s="69" t="s">
        <v>36</v>
      </c>
      <c r="B36" s="22" t="s">
        <v>140</v>
      </c>
      <c r="C36" s="125"/>
      <c r="D36" s="125"/>
      <c r="E36" s="156">
        <f t="shared" si="15"/>
        <v>0</v>
      </c>
      <c r="F36" s="156">
        <f t="shared" si="15"/>
        <v>0</v>
      </c>
      <c r="G36" s="156">
        <f t="shared" si="15"/>
        <v>0</v>
      </c>
      <c r="H36" s="156">
        <f t="shared" si="15"/>
        <v>0</v>
      </c>
      <c r="I36" s="156">
        <f t="shared" si="15"/>
        <v>0</v>
      </c>
      <c r="J36" s="156">
        <f t="shared" si="15"/>
        <v>0</v>
      </c>
      <c r="K36" s="156">
        <f t="shared" si="15"/>
        <v>0</v>
      </c>
      <c r="L36" s="156">
        <f t="shared" si="15"/>
        <v>0</v>
      </c>
      <c r="M36" s="156">
        <f t="shared" si="15"/>
        <v>0</v>
      </c>
      <c r="N36" s="156">
        <f t="shared" si="15"/>
        <v>0</v>
      </c>
      <c r="O36" s="156">
        <f t="shared" si="15"/>
        <v>0</v>
      </c>
      <c r="P36" s="156">
        <f t="shared" si="15"/>
        <v>0</v>
      </c>
      <c r="Q36" s="156">
        <f t="shared" si="15"/>
        <v>0</v>
      </c>
      <c r="R36" s="156">
        <f t="shared" si="15"/>
        <v>0</v>
      </c>
      <c r="S36" s="156">
        <f t="shared" si="15"/>
        <v>0</v>
      </c>
      <c r="T36" s="68">
        <f>SUM(E36:S36)</f>
        <v>0</v>
      </c>
      <c r="U36" s="66" t="str">
        <f>$B$33&amp;A36</f>
        <v>011003</v>
      </c>
      <c r="V36" s="59">
        <f>IF(AND(T36&lt;&gt;0,T36&lt;&gt;100),"ATTENZIONE: IL TOTALE DEVE ESSERE =100","")</f>
      </c>
      <c r="AA36" s="125"/>
      <c r="AB36" s="125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68">
        <f>SUM(AC36:AQ36)</f>
        <v>0</v>
      </c>
      <c r="AS36" s="66" t="str">
        <f>$B$33&amp;A36</f>
        <v>011003</v>
      </c>
      <c r="AT36" s="59">
        <f>IF(AND(AR36&lt;&gt;0,AR36&lt;&gt;100),"ATTENZIONE: IL TOTALE DEVE ESSERE =100","")</f>
      </c>
    </row>
    <row r="37" spans="1:46" s="6" customFormat="1" ht="27.75" customHeight="1">
      <c r="A37" s="69" t="s">
        <v>37</v>
      </c>
      <c r="B37" s="22" t="s">
        <v>141</v>
      </c>
      <c r="C37" s="125"/>
      <c r="D37" s="125"/>
      <c r="E37" s="156">
        <f t="shared" si="15"/>
        <v>0</v>
      </c>
      <c r="F37" s="156">
        <f t="shared" si="15"/>
        <v>0</v>
      </c>
      <c r="G37" s="156">
        <f t="shared" si="15"/>
        <v>0</v>
      </c>
      <c r="H37" s="156">
        <f t="shared" si="15"/>
        <v>0</v>
      </c>
      <c r="I37" s="156">
        <f t="shared" si="15"/>
        <v>0</v>
      </c>
      <c r="J37" s="156">
        <f t="shared" si="15"/>
        <v>0</v>
      </c>
      <c r="K37" s="156">
        <f t="shared" si="15"/>
        <v>0</v>
      </c>
      <c r="L37" s="156">
        <f t="shared" si="15"/>
        <v>0</v>
      </c>
      <c r="M37" s="156">
        <f t="shared" si="15"/>
        <v>0</v>
      </c>
      <c r="N37" s="156">
        <f t="shared" si="15"/>
        <v>0</v>
      </c>
      <c r="O37" s="156">
        <f t="shared" si="15"/>
        <v>0</v>
      </c>
      <c r="P37" s="156">
        <f t="shared" si="15"/>
        <v>0</v>
      </c>
      <c r="Q37" s="156">
        <f t="shared" si="15"/>
        <v>0</v>
      </c>
      <c r="R37" s="156">
        <f t="shared" si="15"/>
        <v>0</v>
      </c>
      <c r="S37" s="156">
        <f t="shared" si="15"/>
        <v>0</v>
      </c>
      <c r="T37" s="68">
        <f>SUM(E37:S37)</f>
        <v>0</v>
      </c>
      <c r="U37" s="66" t="str">
        <f>$B$33&amp;A37</f>
        <v>011004</v>
      </c>
      <c r="V37" s="59">
        <f>IF(AND(T37&lt;&gt;0,T37&lt;&gt;100),"ATTENZIONE: IL TOTALE DEVE ESSERE =100","")</f>
      </c>
      <c r="AA37" s="125"/>
      <c r="AB37" s="125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68">
        <f>SUM(AC37:AQ37)</f>
        <v>0</v>
      </c>
      <c r="AS37" s="66" t="str">
        <f>$B$33&amp;A37</f>
        <v>011004</v>
      </c>
      <c r="AT37" s="59">
        <f>IF(AND(AR37&lt;&gt;0,AR37&lt;&gt;100),"ATTENZIONE: IL TOTALE DEVE ESSERE =100","")</f>
      </c>
    </row>
    <row r="38" spans="1:90" s="64" customFormat="1" ht="27.75" customHeight="1">
      <c r="A38" s="92"/>
      <c r="B38" s="131" t="s">
        <v>45</v>
      </c>
      <c r="C38" s="202" t="s">
        <v>142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3"/>
      <c r="U38" s="93"/>
      <c r="V38" s="93"/>
      <c r="W38" s="93"/>
      <c r="X38" s="93"/>
      <c r="Y38" s="93"/>
      <c r="Z38" s="93"/>
      <c r="AA38" s="202" t="s">
        <v>142</v>
      </c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66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1:46" s="3" customFormat="1" ht="27.75" customHeight="1">
      <c r="A39" s="67" t="s">
        <v>34</v>
      </c>
      <c r="B39" s="29" t="s">
        <v>218</v>
      </c>
      <c r="C39" s="124"/>
      <c r="D39" s="124"/>
      <c r="E39" s="156">
        <f aca="true" t="shared" si="16" ref="E39:S42">ROUND(AC39,0)</f>
        <v>20</v>
      </c>
      <c r="F39" s="156">
        <f t="shared" si="16"/>
        <v>80</v>
      </c>
      <c r="G39" s="156">
        <f t="shared" si="16"/>
        <v>0</v>
      </c>
      <c r="H39" s="156">
        <f t="shared" si="16"/>
        <v>0</v>
      </c>
      <c r="I39" s="156">
        <f t="shared" si="16"/>
        <v>0</v>
      </c>
      <c r="J39" s="156">
        <f t="shared" si="16"/>
        <v>0</v>
      </c>
      <c r="K39" s="156">
        <f t="shared" si="16"/>
        <v>0</v>
      </c>
      <c r="L39" s="156">
        <f t="shared" si="16"/>
        <v>0</v>
      </c>
      <c r="M39" s="156">
        <f t="shared" si="16"/>
        <v>0</v>
      </c>
      <c r="N39" s="156">
        <f t="shared" si="16"/>
        <v>0</v>
      </c>
      <c r="O39" s="156">
        <f t="shared" si="16"/>
        <v>0</v>
      </c>
      <c r="P39" s="156">
        <f t="shared" si="16"/>
        <v>0</v>
      </c>
      <c r="Q39" s="156">
        <f t="shared" si="16"/>
        <v>0</v>
      </c>
      <c r="R39" s="156">
        <f t="shared" si="16"/>
        <v>0</v>
      </c>
      <c r="S39" s="156">
        <f t="shared" si="16"/>
        <v>0</v>
      </c>
      <c r="T39" s="68">
        <f aca="true" t="shared" si="17" ref="T39:T44">SUM(E39:S39)</f>
        <v>100</v>
      </c>
      <c r="U39" s="66" t="str">
        <f aca="true" t="shared" si="18" ref="U39:U44">$B$38&amp;A39</f>
        <v>012001</v>
      </c>
      <c r="V39" s="59">
        <f aca="true" t="shared" si="19" ref="V39:V44">IF(AND(T39&lt;&gt;0,T39&lt;&gt;100),"ATTENZIONE: IL TOTALE DEVE ESSERE =100","")</f>
      </c>
      <c r="W39" s="21"/>
      <c r="AA39" s="124"/>
      <c r="AB39" s="124"/>
      <c r="AC39" s="86">
        <v>20</v>
      </c>
      <c r="AD39" s="86">
        <v>80</v>
      </c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68">
        <f aca="true" t="shared" si="20" ref="AR39:AR44">SUM(AC39:AQ39)</f>
        <v>100</v>
      </c>
      <c r="AS39" s="66" t="str">
        <f aca="true" t="shared" si="21" ref="AS39:AS44">$B$38&amp;A39</f>
        <v>012001</v>
      </c>
      <c r="AT39" s="59">
        <f aca="true" t="shared" si="22" ref="AT39:AT44">IF(AND(AR39&lt;&gt;0,AR39&lt;&gt;100),"ATTENZIONE: IL TOTALE DEVE ESSERE =100","")</f>
      </c>
    </row>
    <row r="40" spans="1:46" s="6" customFormat="1" ht="27.75" customHeight="1">
      <c r="A40" s="67" t="s">
        <v>35</v>
      </c>
      <c r="B40" s="29" t="s">
        <v>143</v>
      </c>
      <c r="C40" s="125"/>
      <c r="D40" s="125"/>
      <c r="E40" s="156">
        <f t="shared" si="16"/>
        <v>50</v>
      </c>
      <c r="F40" s="156">
        <f t="shared" si="16"/>
        <v>50</v>
      </c>
      <c r="G40" s="156">
        <f t="shared" si="16"/>
        <v>0</v>
      </c>
      <c r="H40" s="156">
        <f t="shared" si="16"/>
        <v>0</v>
      </c>
      <c r="I40" s="156">
        <f t="shared" si="16"/>
        <v>0</v>
      </c>
      <c r="J40" s="156">
        <f t="shared" si="16"/>
        <v>0</v>
      </c>
      <c r="K40" s="156">
        <f t="shared" si="16"/>
        <v>0</v>
      </c>
      <c r="L40" s="156">
        <f t="shared" si="16"/>
        <v>0</v>
      </c>
      <c r="M40" s="156">
        <f t="shared" si="16"/>
        <v>0</v>
      </c>
      <c r="N40" s="156">
        <f t="shared" si="16"/>
        <v>0</v>
      </c>
      <c r="O40" s="156">
        <f t="shared" si="16"/>
        <v>0</v>
      </c>
      <c r="P40" s="156">
        <f t="shared" si="16"/>
        <v>0</v>
      </c>
      <c r="Q40" s="156">
        <f t="shared" si="16"/>
        <v>0</v>
      </c>
      <c r="R40" s="156">
        <f t="shared" si="16"/>
        <v>0</v>
      </c>
      <c r="S40" s="156">
        <f t="shared" si="16"/>
        <v>0</v>
      </c>
      <c r="T40" s="68">
        <f t="shared" si="17"/>
        <v>100</v>
      </c>
      <c r="U40" s="66" t="str">
        <f t="shared" si="18"/>
        <v>012002</v>
      </c>
      <c r="V40" s="59">
        <f t="shared" si="19"/>
      </c>
      <c r="W40" s="14"/>
      <c r="AA40" s="125"/>
      <c r="AB40" s="125"/>
      <c r="AC40" s="86">
        <v>50</v>
      </c>
      <c r="AD40" s="86">
        <v>50</v>
      </c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68">
        <f t="shared" si="20"/>
        <v>100</v>
      </c>
      <c r="AS40" s="66" t="str">
        <f t="shared" si="21"/>
        <v>012002</v>
      </c>
      <c r="AT40" s="59">
        <f t="shared" si="22"/>
      </c>
    </row>
    <row r="41" spans="1:46" s="6" customFormat="1" ht="27.75" customHeight="1">
      <c r="A41" s="67" t="s">
        <v>36</v>
      </c>
      <c r="B41" s="22" t="s">
        <v>144</v>
      </c>
      <c r="C41" s="125"/>
      <c r="D41" s="125"/>
      <c r="E41" s="156">
        <f t="shared" si="16"/>
        <v>20</v>
      </c>
      <c r="F41" s="156">
        <f t="shared" si="16"/>
        <v>80</v>
      </c>
      <c r="G41" s="156">
        <f t="shared" si="16"/>
        <v>0</v>
      </c>
      <c r="H41" s="156">
        <f t="shared" si="16"/>
        <v>0</v>
      </c>
      <c r="I41" s="156">
        <f t="shared" si="16"/>
        <v>0</v>
      </c>
      <c r="J41" s="156">
        <f t="shared" si="16"/>
        <v>0</v>
      </c>
      <c r="K41" s="156">
        <f t="shared" si="16"/>
        <v>0</v>
      </c>
      <c r="L41" s="156">
        <f t="shared" si="16"/>
        <v>0</v>
      </c>
      <c r="M41" s="156">
        <f t="shared" si="16"/>
        <v>0</v>
      </c>
      <c r="N41" s="156">
        <f t="shared" si="16"/>
        <v>0</v>
      </c>
      <c r="O41" s="156">
        <f t="shared" si="16"/>
        <v>0</v>
      </c>
      <c r="P41" s="156">
        <f t="shared" si="16"/>
        <v>0</v>
      </c>
      <c r="Q41" s="156">
        <f t="shared" si="16"/>
        <v>0</v>
      </c>
      <c r="R41" s="156">
        <f t="shared" si="16"/>
        <v>0</v>
      </c>
      <c r="S41" s="156">
        <f t="shared" si="16"/>
        <v>0</v>
      </c>
      <c r="T41" s="68">
        <f t="shared" si="17"/>
        <v>100</v>
      </c>
      <c r="U41" s="66" t="str">
        <f t="shared" si="18"/>
        <v>012003</v>
      </c>
      <c r="V41" s="59">
        <f t="shared" si="19"/>
      </c>
      <c r="AA41" s="125"/>
      <c r="AB41" s="125"/>
      <c r="AC41" s="86">
        <v>20</v>
      </c>
      <c r="AD41" s="86">
        <v>80</v>
      </c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68">
        <f t="shared" si="20"/>
        <v>100</v>
      </c>
      <c r="AS41" s="66" t="str">
        <f t="shared" si="21"/>
        <v>012003</v>
      </c>
      <c r="AT41" s="59">
        <f t="shared" si="22"/>
      </c>
    </row>
    <row r="42" spans="1:46" s="6" customFormat="1" ht="27.75" customHeight="1">
      <c r="A42" s="67" t="s">
        <v>37</v>
      </c>
      <c r="B42" s="22" t="s">
        <v>145</v>
      </c>
      <c r="C42" s="125"/>
      <c r="D42" s="125"/>
      <c r="E42" s="156">
        <f t="shared" si="16"/>
        <v>20</v>
      </c>
      <c r="F42" s="156">
        <f t="shared" si="16"/>
        <v>80</v>
      </c>
      <c r="G42" s="156">
        <f t="shared" si="16"/>
        <v>0</v>
      </c>
      <c r="H42" s="156">
        <f t="shared" si="16"/>
        <v>0</v>
      </c>
      <c r="I42" s="156">
        <f t="shared" si="16"/>
        <v>0</v>
      </c>
      <c r="J42" s="156">
        <f t="shared" si="16"/>
        <v>0</v>
      </c>
      <c r="K42" s="156">
        <f t="shared" si="16"/>
        <v>0</v>
      </c>
      <c r="L42" s="156">
        <f t="shared" si="16"/>
        <v>0</v>
      </c>
      <c r="M42" s="156">
        <f t="shared" si="16"/>
        <v>0</v>
      </c>
      <c r="N42" s="156">
        <f t="shared" si="16"/>
        <v>0</v>
      </c>
      <c r="O42" s="156">
        <f t="shared" si="16"/>
        <v>0</v>
      </c>
      <c r="P42" s="156">
        <f t="shared" si="16"/>
        <v>0</v>
      </c>
      <c r="Q42" s="156">
        <f t="shared" si="16"/>
        <v>0</v>
      </c>
      <c r="R42" s="156">
        <f t="shared" si="16"/>
        <v>0</v>
      </c>
      <c r="S42" s="156">
        <f t="shared" si="16"/>
        <v>0</v>
      </c>
      <c r="T42" s="68">
        <f t="shared" si="17"/>
        <v>100</v>
      </c>
      <c r="U42" s="66" t="str">
        <f t="shared" si="18"/>
        <v>012004</v>
      </c>
      <c r="V42" s="59">
        <f t="shared" si="19"/>
      </c>
      <c r="AA42" s="125"/>
      <c r="AB42" s="125"/>
      <c r="AC42" s="86">
        <v>20</v>
      </c>
      <c r="AD42" s="86">
        <v>80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68">
        <f t="shared" si="20"/>
        <v>100</v>
      </c>
      <c r="AS42" s="66" t="str">
        <f t="shared" si="21"/>
        <v>012004</v>
      </c>
      <c r="AT42" s="59">
        <f t="shared" si="22"/>
      </c>
    </row>
    <row r="43" spans="1:46" s="6" customFormat="1" ht="27.75" customHeight="1" hidden="1">
      <c r="A43" s="67" t="s">
        <v>38</v>
      </c>
      <c r="B43" s="22" t="s">
        <v>146</v>
      </c>
      <c r="C43" s="125"/>
      <c r="D43" s="125"/>
      <c r="E43" s="156">
        <f aca="true" t="shared" si="23" ref="E43:S44">ROUND(AC43,0)</f>
        <v>0</v>
      </c>
      <c r="F43" s="156">
        <f t="shared" si="23"/>
        <v>0</v>
      </c>
      <c r="G43" s="156">
        <f t="shared" si="23"/>
        <v>0</v>
      </c>
      <c r="H43" s="156">
        <f t="shared" si="23"/>
        <v>0</v>
      </c>
      <c r="I43" s="156">
        <f t="shared" si="23"/>
        <v>0</v>
      </c>
      <c r="J43" s="156">
        <f t="shared" si="23"/>
        <v>0</v>
      </c>
      <c r="K43" s="156">
        <f t="shared" si="23"/>
        <v>0</v>
      </c>
      <c r="L43" s="156">
        <f t="shared" si="23"/>
        <v>0</v>
      </c>
      <c r="M43" s="156">
        <f t="shared" si="23"/>
        <v>0</v>
      </c>
      <c r="N43" s="156">
        <f t="shared" si="23"/>
        <v>0</v>
      </c>
      <c r="O43" s="156">
        <f t="shared" si="23"/>
        <v>0</v>
      </c>
      <c r="P43" s="156">
        <f t="shared" si="23"/>
        <v>0</v>
      </c>
      <c r="Q43" s="156">
        <f t="shared" si="23"/>
        <v>0</v>
      </c>
      <c r="R43" s="156">
        <f t="shared" si="23"/>
        <v>0</v>
      </c>
      <c r="S43" s="156">
        <f t="shared" si="23"/>
        <v>0</v>
      </c>
      <c r="T43" s="68">
        <f t="shared" si="17"/>
        <v>0</v>
      </c>
      <c r="U43" s="66" t="str">
        <f t="shared" si="18"/>
        <v>012005</v>
      </c>
      <c r="V43" s="59">
        <f t="shared" si="19"/>
      </c>
      <c r="AA43" s="125"/>
      <c r="AB43" s="125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68">
        <f t="shared" si="20"/>
        <v>0</v>
      </c>
      <c r="AS43" s="66" t="str">
        <f t="shared" si="21"/>
        <v>012005</v>
      </c>
      <c r="AT43" s="59">
        <f t="shared" si="22"/>
      </c>
    </row>
    <row r="44" spans="1:46" s="6" customFormat="1" ht="27.75" customHeight="1">
      <c r="A44" s="67" t="s">
        <v>39</v>
      </c>
      <c r="B44" s="22" t="s">
        <v>207</v>
      </c>
      <c r="C44" s="125"/>
      <c r="D44" s="125"/>
      <c r="E44" s="156">
        <f t="shared" si="23"/>
        <v>0</v>
      </c>
      <c r="F44" s="156">
        <f t="shared" si="23"/>
        <v>0</v>
      </c>
      <c r="G44" s="156">
        <f t="shared" si="23"/>
        <v>0</v>
      </c>
      <c r="H44" s="156">
        <f t="shared" si="23"/>
        <v>0</v>
      </c>
      <c r="I44" s="156">
        <f t="shared" si="23"/>
        <v>0</v>
      </c>
      <c r="J44" s="156">
        <f t="shared" si="23"/>
        <v>0</v>
      </c>
      <c r="K44" s="156">
        <f t="shared" si="23"/>
        <v>0</v>
      </c>
      <c r="L44" s="156">
        <f t="shared" si="23"/>
        <v>0</v>
      </c>
      <c r="M44" s="156">
        <f t="shared" si="23"/>
        <v>0</v>
      </c>
      <c r="N44" s="156">
        <f t="shared" si="23"/>
        <v>0</v>
      </c>
      <c r="O44" s="156">
        <f t="shared" si="23"/>
        <v>0</v>
      </c>
      <c r="P44" s="156">
        <f t="shared" si="23"/>
        <v>0</v>
      </c>
      <c r="Q44" s="156">
        <f t="shared" si="23"/>
        <v>0</v>
      </c>
      <c r="R44" s="156">
        <f t="shared" si="23"/>
        <v>0</v>
      </c>
      <c r="S44" s="156">
        <f t="shared" si="23"/>
        <v>0</v>
      </c>
      <c r="T44" s="68">
        <f t="shared" si="17"/>
        <v>0</v>
      </c>
      <c r="U44" s="66" t="str">
        <f t="shared" si="18"/>
        <v>012006</v>
      </c>
      <c r="V44" s="59">
        <f t="shared" si="19"/>
      </c>
      <c r="AA44" s="125"/>
      <c r="AB44" s="125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68">
        <f t="shared" si="20"/>
        <v>0</v>
      </c>
      <c r="AS44" s="66" t="str">
        <f t="shared" si="21"/>
        <v>012006</v>
      </c>
      <c r="AT44" s="59">
        <f t="shared" si="22"/>
      </c>
    </row>
    <row r="45" spans="1:90" s="64" customFormat="1" ht="33.75" customHeight="1">
      <c r="A45" s="92"/>
      <c r="B45" s="131" t="s">
        <v>46</v>
      </c>
      <c r="C45" s="200" t="s">
        <v>147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1"/>
      <c r="U45" s="93"/>
      <c r="V45" s="93"/>
      <c r="W45" s="93"/>
      <c r="X45" s="93"/>
      <c r="Y45" s="93"/>
      <c r="Z45" s="93"/>
      <c r="AA45" s="200" t="s">
        <v>147</v>
      </c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1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46" s="3" customFormat="1" ht="27.75" customHeight="1">
      <c r="A46" s="67" t="s">
        <v>34</v>
      </c>
      <c r="B46" s="29" t="s">
        <v>148</v>
      </c>
      <c r="C46" s="124"/>
      <c r="D46" s="124"/>
      <c r="E46" s="156">
        <f aca="true" t="shared" si="24" ref="E46:S51">ROUND(AC46,0)</f>
        <v>0</v>
      </c>
      <c r="F46" s="156">
        <f t="shared" si="24"/>
        <v>100</v>
      </c>
      <c r="G46" s="156">
        <f t="shared" si="24"/>
        <v>0</v>
      </c>
      <c r="H46" s="156">
        <f t="shared" si="24"/>
        <v>0</v>
      </c>
      <c r="I46" s="156">
        <f t="shared" si="24"/>
        <v>0</v>
      </c>
      <c r="J46" s="156">
        <f t="shared" si="24"/>
        <v>0</v>
      </c>
      <c r="K46" s="156">
        <f t="shared" si="24"/>
        <v>0</v>
      </c>
      <c r="L46" s="156">
        <f t="shared" si="24"/>
        <v>0</v>
      </c>
      <c r="M46" s="156">
        <f t="shared" si="24"/>
        <v>0</v>
      </c>
      <c r="N46" s="156">
        <f t="shared" si="24"/>
        <v>0</v>
      </c>
      <c r="O46" s="156">
        <f t="shared" si="24"/>
        <v>0</v>
      </c>
      <c r="P46" s="156">
        <f t="shared" si="24"/>
        <v>0</v>
      </c>
      <c r="Q46" s="156">
        <f t="shared" si="24"/>
        <v>0</v>
      </c>
      <c r="R46" s="156">
        <f t="shared" si="24"/>
        <v>0</v>
      </c>
      <c r="S46" s="156">
        <f t="shared" si="24"/>
        <v>0</v>
      </c>
      <c r="T46" s="68">
        <f aca="true" t="shared" si="25" ref="T46:T51">SUM(E46:S46)</f>
        <v>100</v>
      </c>
      <c r="U46" s="66" t="str">
        <f aca="true" t="shared" si="26" ref="U46:U51">$B$45&amp;A46</f>
        <v>013001</v>
      </c>
      <c r="V46" s="59">
        <f aca="true" t="shared" si="27" ref="V46:V51">IF(AND(T46&lt;&gt;0,T46&lt;&gt;100),"ATTENZIONE: IL TOTALE DEVE ESSERE =100","")</f>
      </c>
      <c r="W46" s="21"/>
      <c r="AA46" s="124"/>
      <c r="AB46" s="124"/>
      <c r="AC46" s="86"/>
      <c r="AD46" s="86">
        <v>100</v>
      </c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68">
        <f aca="true" t="shared" si="28" ref="AR46:AR51">SUM(AC46:AQ46)</f>
        <v>100</v>
      </c>
      <c r="AS46" s="66" t="str">
        <f aca="true" t="shared" si="29" ref="AS46:AS51">$B$45&amp;A46</f>
        <v>013001</v>
      </c>
      <c r="AT46" s="59">
        <f aca="true" t="shared" si="30" ref="AT46:AT51">IF(AND(AR46&lt;&gt;0,AR46&lt;&gt;100),"ATTENZIONE: IL TOTALE DEVE ESSERE =100","")</f>
      </c>
    </row>
    <row r="47" spans="1:46" s="6" customFormat="1" ht="27.75" customHeight="1">
      <c r="A47" s="67" t="s">
        <v>35</v>
      </c>
      <c r="B47" s="29" t="s">
        <v>149</v>
      </c>
      <c r="C47" s="125"/>
      <c r="D47" s="125"/>
      <c r="E47" s="156">
        <f t="shared" si="24"/>
        <v>0</v>
      </c>
      <c r="F47" s="156">
        <f t="shared" si="24"/>
        <v>100</v>
      </c>
      <c r="G47" s="156">
        <f t="shared" si="24"/>
        <v>0</v>
      </c>
      <c r="H47" s="156">
        <f t="shared" si="24"/>
        <v>0</v>
      </c>
      <c r="I47" s="156">
        <f t="shared" si="24"/>
        <v>0</v>
      </c>
      <c r="J47" s="156">
        <f t="shared" si="24"/>
        <v>0</v>
      </c>
      <c r="K47" s="156">
        <f t="shared" si="24"/>
        <v>0</v>
      </c>
      <c r="L47" s="156">
        <f t="shared" si="24"/>
        <v>0</v>
      </c>
      <c r="M47" s="156">
        <f t="shared" si="24"/>
        <v>0</v>
      </c>
      <c r="N47" s="156">
        <f t="shared" si="24"/>
        <v>0</v>
      </c>
      <c r="O47" s="156">
        <f t="shared" si="24"/>
        <v>0</v>
      </c>
      <c r="P47" s="156">
        <f t="shared" si="24"/>
        <v>0</v>
      </c>
      <c r="Q47" s="156">
        <f t="shared" si="24"/>
        <v>0</v>
      </c>
      <c r="R47" s="156">
        <f t="shared" si="24"/>
        <v>0</v>
      </c>
      <c r="S47" s="156">
        <f t="shared" si="24"/>
        <v>0</v>
      </c>
      <c r="T47" s="68">
        <f t="shared" si="25"/>
        <v>100</v>
      </c>
      <c r="U47" s="66" t="str">
        <f t="shared" si="26"/>
        <v>013002</v>
      </c>
      <c r="V47" s="59">
        <f t="shared" si="27"/>
      </c>
      <c r="W47" s="14"/>
      <c r="AA47" s="125"/>
      <c r="AB47" s="125"/>
      <c r="AC47" s="86"/>
      <c r="AD47" s="86">
        <v>100</v>
      </c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68">
        <f t="shared" si="28"/>
        <v>100</v>
      </c>
      <c r="AS47" s="66" t="str">
        <f t="shared" si="29"/>
        <v>013002</v>
      </c>
      <c r="AT47" s="59">
        <f t="shared" si="30"/>
      </c>
    </row>
    <row r="48" spans="1:46" s="6" customFormat="1" ht="27.75" customHeight="1">
      <c r="A48" s="67" t="s">
        <v>36</v>
      </c>
      <c r="B48" s="22" t="s">
        <v>150</v>
      </c>
      <c r="C48" s="125"/>
      <c r="D48" s="125"/>
      <c r="E48" s="156">
        <f t="shared" si="24"/>
        <v>0</v>
      </c>
      <c r="F48" s="156">
        <f t="shared" si="24"/>
        <v>100</v>
      </c>
      <c r="G48" s="156">
        <f t="shared" si="24"/>
        <v>0</v>
      </c>
      <c r="H48" s="156">
        <f t="shared" si="24"/>
        <v>0</v>
      </c>
      <c r="I48" s="156">
        <f t="shared" si="24"/>
        <v>0</v>
      </c>
      <c r="J48" s="156">
        <f t="shared" si="24"/>
        <v>0</v>
      </c>
      <c r="K48" s="156">
        <f t="shared" si="24"/>
        <v>0</v>
      </c>
      <c r="L48" s="156">
        <f t="shared" si="24"/>
        <v>0</v>
      </c>
      <c r="M48" s="156">
        <f t="shared" si="24"/>
        <v>0</v>
      </c>
      <c r="N48" s="156">
        <f t="shared" si="24"/>
        <v>0</v>
      </c>
      <c r="O48" s="156">
        <f t="shared" si="24"/>
        <v>0</v>
      </c>
      <c r="P48" s="156">
        <f t="shared" si="24"/>
        <v>0</v>
      </c>
      <c r="Q48" s="156">
        <f t="shared" si="24"/>
        <v>0</v>
      </c>
      <c r="R48" s="156">
        <f t="shared" si="24"/>
        <v>0</v>
      </c>
      <c r="S48" s="156">
        <f t="shared" si="24"/>
        <v>0</v>
      </c>
      <c r="T48" s="68">
        <f t="shared" si="25"/>
        <v>100</v>
      </c>
      <c r="U48" s="66" t="str">
        <f t="shared" si="26"/>
        <v>013003</v>
      </c>
      <c r="V48" s="59">
        <f t="shared" si="27"/>
      </c>
      <c r="AA48" s="125"/>
      <c r="AB48" s="125"/>
      <c r="AC48" s="86"/>
      <c r="AD48" s="86">
        <v>100</v>
      </c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68">
        <f t="shared" si="28"/>
        <v>100</v>
      </c>
      <c r="AS48" s="66" t="str">
        <f t="shared" si="29"/>
        <v>013003</v>
      </c>
      <c r="AT48" s="59">
        <f t="shared" si="30"/>
      </c>
    </row>
    <row r="49" spans="1:46" s="6" customFormat="1" ht="27.75" customHeight="1">
      <c r="A49" s="165" t="s">
        <v>37</v>
      </c>
      <c r="B49" s="22" t="s">
        <v>208</v>
      </c>
      <c r="C49" s="125"/>
      <c r="D49" s="125"/>
      <c r="E49" s="156">
        <f aca="true" t="shared" si="31" ref="E49:S49">ROUND(AC49,0)</f>
        <v>0</v>
      </c>
      <c r="F49" s="156">
        <f t="shared" si="31"/>
        <v>0</v>
      </c>
      <c r="G49" s="156">
        <f t="shared" si="31"/>
        <v>0</v>
      </c>
      <c r="H49" s="156">
        <f t="shared" si="31"/>
        <v>0</v>
      </c>
      <c r="I49" s="156">
        <f t="shared" si="31"/>
        <v>0</v>
      </c>
      <c r="J49" s="156">
        <f t="shared" si="31"/>
        <v>0</v>
      </c>
      <c r="K49" s="156">
        <f t="shared" si="31"/>
        <v>0</v>
      </c>
      <c r="L49" s="156">
        <f t="shared" si="31"/>
        <v>0</v>
      </c>
      <c r="M49" s="156">
        <f t="shared" si="31"/>
        <v>0</v>
      </c>
      <c r="N49" s="156">
        <f t="shared" si="31"/>
        <v>0</v>
      </c>
      <c r="O49" s="156">
        <f t="shared" si="31"/>
        <v>0</v>
      </c>
      <c r="P49" s="156">
        <f t="shared" si="31"/>
        <v>0</v>
      </c>
      <c r="Q49" s="156">
        <f t="shared" si="31"/>
        <v>0</v>
      </c>
      <c r="R49" s="156">
        <f t="shared" si="31"/>
        <v>0</v>
      </c>
      <c r="S49" s="156">
        <f t="shared" si="31"/>
        <v>0</v>
      </c>
      <c r="T49" s="68">
        <f>SUM(E49:S49)</f>
        <v>0</v>
      </c>
      <c r="U49" s="66" t="str">
        <f>$B$45&amp;A49</f>
        <v>013004</v>
      </c>
      <c r="V49" s="59">
        <f>IF(AND(T49&lt;&gt;0,T49&lt;&gt;100),"ATTENZIONE: IL TOTALE DEVE ESSERE =100","")</f>
      </c>
      <c r="AA49" s="125"/>
      <c r="AB49" s="125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68">
        <f>SUM(AC49:AQ49)</f>
        <v>0</v>
      </c>
      <c r="AS49" s="66" t="str">
        <f>$B$45&amp;A49</f>
        <v>013004</v>
      </c>
      <c r="AT49" s="59">
        <f>IF(AND(AR49&lt;&gt;0,AR49&lt;&gt;100),"ATTENZIONE: IL TOTALE DEVE ESSERE =100","")</f>
      </c>
    </row>
    <row r="50" spans="1:46" s="6" customFormat="1" ht="27.75" customHeight="1">
      <c r="A50" s="165" t="s">
        <v>38</v>
      </c>
      <c r="B50" s="22" t="s">
        <v>151</v>
      </c>
      <c r="C50" s="125"/>
      <c r="D50" s="125"/>
      <c r="E50" s="156">
        <f aca="true" t="shared" si="32" ref="E50:S50">ROUND(AC50,0)</f>
        <v>0</v>
      </c>
      <c r="F50" s="156">
        <f t="shared" si="32"/>
        <v>100</v>
      </c>
      <c r="G50" s="156">
        <f t="shared" si="32"/>
        <v>0</v>
      </c>
      <c r="H50" s="156">
        <f t="shared" si="32"/>
        <v>0</v>
      </c>
      <c r="I50" s="156">
        <f t="shared" si="32"/>
        <v>0</v>
      </c>
      <c r="J50" s="156">
        <f t="shared" si="32"/>
        <v>0</v>
      </c>
      <c r="K50" s="156">
        <f t="shared" si="32"/>
        <v>0</v>
      </c>
      <c r="L50" s="156">
        <f t="shared" si="32"/>
        <v>0</v>
      </c>
      <c r="M50" s="156">
        <f t="shared" si="32"/>
        <v>0</v>
      </c>
      <c r="N50" s="156">
        <f t="shared" si="32"/>
        <v>0</v>
      </c>
      <c r="O50" s="156">
        <f t="shared" si="32"/>
        <v>0</v>
      </c>
      <c r="P50" s="156">
        <f t="shared" si="32"/>
        <v>0</v>
      </c>
      <c r="Q50" s="156">
        <f t="shared" si="32"/>
        <v>0</v>
      </c>
      <c r="R50" s="156">
        <f t="shared" si="32"/>
        <v>0</v>
      </c>
      <c r="S50" s="156">
        <f t="shared" si="32"/>
        <v>0</v>
      </c>
      <c r="T50" s="68">
        <f t="shared" si="25"/>
        <v>100</v>
      </c>
      <c r="U50" s="66" t="str">
        <f t="shared" si="26"/>
        <v>013005</v>
      </c>
      <c r="V50" s="59">
        <f t="shared" si="27"/>
      </c>
      <c r="AA50" s="125"/>
      <c r="AB50" s="125"/>
      <c r="AC50" s="86"/>
      <c r="AD50" s="86">
        <v>100</v>
      </c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68">
        <f t="shared" si="28"/>
        <v>100</v>
      </c>
      <c r="AS50" s="66" t="str">
        <f t="shared" si="29"/>
        <v>013005</v>
      </c>
      <c r="AT50" s="59">
        <f t="shared" si="30"/>
      </c>
    </row>
    <row r="51" spans="1:46" s="6" customFormat="1" ht="27.75" customHeight="1">
      <c r="A51" s="165" t="s">
        <v>39</v>
      </c>
      <c r="B51" s="22" t="s">
        <v>152</v>
      </c>
      <c r="C51" s="125"/>
      <c r="D51" s="125"/>
      <c r="E51" s="156">
        <f t="shared" si="24"/>
        <v>100</v>
      </c>
      <c r="F51" s="156">
        <f t="shared" si="24"/>
        <v>0</v>
      </c>
      <c r="G51" s="156">
        <f t="shared" si="24"/>
        <v>0</v>
      </c>
      <c r="H51" s="156">
        <f t="shared" si="24"/>
        <v>0</v>
      </c>
      <c r="I51" s="156">
        <f t="shared" si="24"/>
        <v>0</v>
      </c>
      <c r="J51" s="156">
        <f t="shared" si="24"/>
        <v>0</v>
      </c>
      <c r="K51" s="156">
        <f t="shared" si="24"/>
        <v>0</v>
      </c>
      <c r="L51" s="156">
        <f t="shared" si="24"/>
        <v>0</v>
      </c>
      <c r="M51" s="156">
        <f t="shared" si="24"/>
        <v>0</v>
      </c>
      <c r="N51" s="156">
        <f t="shared" si="24"/>
        <v>0</v>
      </c>
      <c r="O51" s="156">
        <f t="shared" si="24"/>
        <v>0</v>
      </c>
      <c r="P51" s="156">
        <f t="shared" si="24"/>
        <v>0</v>
      </c>
      <c r="Q51" s="156">
        <f t="shared" si="24"/>
        <v>0</v>
      </c>
      <c r="R51" s="156">
        <f t="shared" si="24"/>
        <v>0</v>
      </c>
      <c r="S51" s="156">
        <f t="shared" si="24"/>
        <v>0</v>
      </c>
      <c r="T51" s="68">
        <f t="shared" si="25"/>
        <v>100</v>
      </c>
      <c r="U51" s="66" t="str">
        <f t="shared" si="26"/>
        <v>013006</v>
      </c>
      <c r="V51" s="59">
        <f t="shared" si="27"/>
      </c>
      <c r="AA51" s="125"/>
      <c r="AB51" s="125"/>
      <c r="AC51" s="86">
        <v>100</v>
      </c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68">
        <f t="shared" si="28"/>
        <v>100</v>
      </c>
      <c r="AS51" s="66" t="str">
        <f t="shared" si="29"/>
        <v>013006</v>
      </c>
      <c r="AT51" s="59">
        <f t="shared" si="30"/>
      </c>
    </row>
    <row r="52" spans="1:90" s="64" customFormat="1" ht="27.75" customHeight="1">
      <c r="A52" s="92"/>
      <c r="B52" s="131" t="s">
        <v>153</v>
      </c>
      <c r="C52" s="200" t="s">
        <v>154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1"/>
      <c r="U52" s="93"/>
      <c r="V52" s="93"/>
      <c r="W52" s="93"/>
      <c r="X52" s="93"/>
      <c r="Y52" s="93"/>
      <c r="Z52" s="93"/>
      <c r="AA52" s="200" t="s">
        <v>154</v>
      </c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1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1:46" s="3" customFormat="1" ht="27.75" customHeight="1">
      <c r="A53" s="67" t="s">
        <v>34</v>
      </c>
      <c r="B53" s="29" t="s">
        <v>155</v>
      </c>
      <c r="C53" s="124"/>
      <c r="D53" s="124"/>
      <c r="E53" s="156">
        <f aca="true" t="shared" si="33" ref="E53:S53">ROUND(AC53,0)</f>
        <v>0</v>
      </c>
      <c r="F53" s="156">
        <f t="shared" si="33"/>
        <v>0</v>
      </c>
      <c r="G53" s="156">
        <f t="shared" si="33"/>
        <v>0</v>
      </c>
      <c r="H53" s="156">
        <f t="shared" si="33"/>
        <v>0</v>
      </c>
      <c r="I53" s="156">
        <f t="shared" si="33"/>
        <v>0</v>
      </c>
      <c r="J53" s="156">
        <f t="shared" si="33"/>
        <v>0</v>
      </c>
      <c r="K53" s="156">
        <f t="shared" si="33"/>
        <v>0</v>
      </c>
      <c r="L53" s="156">
        <f t="shared" si="33"/>
        <v>0</v>
      </c>
      <c r="M53" s="156">
        <f t="shared" si="33"/>
        <v>0</v>
      </c>
      <c r="N53" s="156">
        <f t="shared" si="33"/>
        <v>0</v>
      </c>
      <c r="O53" s="156">
        <f t="shared" si="33"/>
        <v>0</v>
      </c>
      <c r="P53" s="156">
        <f t="shared" si="33"/>
        <v>0</v>
      </c>
      <c r="Q53" s="156">
        <f t="shared" si="33"/>
        <v>0</v>
      </c>
      <c r="R53" s="156">
        <f t="shared" si="33"/>
        <v>0</v>
      </c>
      <c r="S53" s="156">
        <f t="shared" si="33"/>
        <v>0</v>
      </c>
      <c r="T53" s="68">
        <f>SUM(E53:S53)</f>
        <v>0</v>
      </c>
      <c r="U53" s="66" t="str">
        <f>$B$52&amp;A53</f>
        <v>014001</v>
      </c>
      <c r="V53" s="59">
        <f>IF(AND(T53&lt;&gt;0,T53&lt;&gt;100),"ATTENZIONE: IL TOTALE DEVE ESSERE =100","")</f>
      </c>
      <c r="W53" s="21"/>
      <c r="AA53" s="124"/>
      <c r="AB53" s="124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68">
        <f>SUM(AC53:AQ53)</f>
        <v>0</v>
      </c>
      <c r="AS53" s="66" t="str">
        <f>$B$52&amp;A53</f>
        <v>014001</v>
      </c>
      <c r="AT53" s="59">
        <f>IF(AND(AR53&lt;&gt;0,AR53&lt;&gt;100),"ATTENZIONE: IL TOTALE DEVE ESSERE =100","")</f>
      </c>
    </row>
    <row r="54" spans="1:90" s="64" customFormat="1" ht="34.5" customHeight="1">
      <c r="A54" s="92"/>
      <c r="B54" s="131" t="s">
        <v>156</v>
      </c>
      <c r="C54" s="200" t="s">
        <v>161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1"/>
      <c r="U54" s="93"/>
      <c r="V54" s="93"/>
      <c r="W54" s="93"/>
      <c r="X54" s="93"/>
      <c r="Y54" s="93"/>
      <c r="Z54" s="93"/>
      <c r="AA54" s="200" t="s">
        <v>161</v>
      </c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1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1:46" s="3" customFormat="1" ht="27.75" customHeight="1">
      <c r="A55" s="67" t="s">
        <v>34</v>
      </c>
      <c r="B55" s="29" t="s">
        <v>162</v>
      </c>
      <c r="C55" s="124"/>
      <c r="D55" s="124"/>
      <c r="E55" s="156">
        <f aca="true" t="shared" si="34" ref="E55:S55">ROUND(AC55,0)</f>
        <v>95</v>
      </c>
      <c r="F55" s="156">
        <f t="shared" si="34"/>
        <v>5</v>
      </c>
      <c r="G55" s="156">
        <f t="shared" si="34"/>
        <v>0</v>
      </c>
      <c r="H55" s="156">
        <f t="shared" si="34"/>
        <v>0</v>
      </c>
      <c r="I55" s="156">
        <f t="shared" si="34"/>
        <v>0</v>
      </c>
      <c r="J55" s="156">
        <f t="shared" si="34"/>
        <v>0</v>
      </c>
      <c r="K55" s="156">
        <f t="shared" si="34"/>
        <v>0</v>
      </c>
      <c r="L55" s="156">
        <f t="shared" si="34"/>
        <v>0</v>
      </c>
      <c r="M55" s="156">
        <f t="shared" si="34"/>
        <v>0</v>
      </c>
      <c r="N55" s="156">
        <f t="shared" si="34"/>
        <v>0</v>
      </c>
      <c r="O55" s="156">
        <f t="shared" si="34"/>
        <v>0</v>
      </c>
      <c r="P55" s="156">
        <f t="shared" si="34"/>
        <v>0</v>
      </c>
      <c r="Q55" s="156">
        <f t="shared" si="34"/>
        <v>0</v>
      </c>
      <c r="R55" s="156">
        <f t="shared" si="34"/>
        <v>0</v>
      </c>
      <c r="S55" s="156">
        <f t="shared" si="34"/>
        <v>0</v>
      </c>
      <c r="T55" s="68">
        <f>SUM(E55:S55)</f>
        <v>100</v>
      </c>
      <c r="U55" s="66" t="str">
        <f>$B$54&amp;A55</f>
        <v>015001</v>
      </c>
      <c r="V55" s="59">
        <f>IF(AND(T55&lt;&gt;0,T55&lt;&gt;100),"ATTENZIONE: IL TOTALE DEVE ESSERE =100","")</f>
      </c>
      <c r="W55" s="21"/>
      <c r="AA55" s="124"/>
      <c r="AB55" s="124"/>
      <c r="AC55" s="86">
        <v>95</v>
      </c>
      <c r="AD55" s="86">
        <v>5</v>
      </c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68">
        <f>SUM(AC55:AQ55)</f>
        <v>100</v>
      </c>
      <c r="AS55" s="66" t="str">
        <f>$B$54&amp;A55</f>
        <v>015001</v>
      </c>
      <c r="AT55" s="59">
        <f>IF(AND(AR55&lt;&gt;0,AR55&lt;&gt;100),"ATTENZIONE: IL TOTALE DEVE ESSERE =100","")</f>
      </c>
    </row>
    <row r="56" spans="1:90" s="64" customFormat="1" ht="27.75" customHeight="1">
      <c r="A56" s="92"/>
      <c r="B56" s="131" t="s">
        <v>157</v>
      </c>
      <c r="C56" s="202" t="s">
        <v>163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3"/>
      <c r="U56" s="93"/>
      <c r="V56" s="93"/>
      <c r="W56" s="93"/>
      <c r="X56" s="93"/>
      <c r="Y56" s="93"/>
      <c r="Z56" s="93"/>
      <c r="AA56" s="202" t="s">
        <v>163</v>
      </c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</row>
    <row r="57" spans="1:46" s="3" customFormat="1" ht="27.75" customHeight="1">
      <c r="A57" s="67" t="s">
        <v>34</v>
      </c>
      <c r="B57" s="29" t="s">
        <v>164</v>
      </c>
      <c r="C57" s="124"/>
      <c r="D57" s="124"/>
      <c r="E57" s="156">
        <f aca="true" t="shared" si="35" ref="E57:S57">ROUND(AC57,0)</f>
        <v>0</v>
      </c>
      <c r="F57" s="156">
        <f t="shared" si="35"/>
        <v>0</v>
      </c>
      <c r="G57" s="156">
        <f t="shared" si="35"/>
        <v>0</v>
      </c>
      <c r="H57" s="156">
        <f t="shared" si="35"/>
        <v>0</v>
      </c>
      <c r="I57" s="156">
        <f t="shared" si="35"/>
        <v>0</v>
      </c>
      <c r="J57" s="156">
        <f t="shared" si="35"/>
        <v>0</v>
      </c>
      <c r="K57" s="156">
        <f t="shared" si="35"/>
        <v>0</v>
      </c>
      <c r="L57" s="156">
        <f t="shared" si="35"/>
        <v>0</v>
      </c>
      <c r="M57" s="156">
        <f t="shared" si="35"/>
        <v>0</v>
      </c>
      <c r="N57" s="156">
        <f t="shared" si="35"/>
        <v>0</v>
      </c>
      <c r="O57" s="156">
        <f t="shared" si="35"/>
        <v>0</v>
      </c>
      <c r="P57" s="156">
        <f t="shared" si="35"/>
        <v>0</v>
      </c>
      <c r="Q57" s="156">
        <f t="shared" si="35"/>
        <v>0</v>
      </c>
      <c r="R57" s="156">
        <f t="shared" si="35"/>
        <v>0</v>
      </c>
      <c r="S57" s="156">
        <f t="shared" si="35"/>
        <v>0</v>
      </c>
      <c r="T57" s="68">
        <f>SUM(E57:S57)</f>
        <v>0</v>
      </c>
      <c r="U57" s="66" t="str">
        <f>$B$56&amp;A57</f>
        <v>016001</v>
      </c>
      <c r="V57" s="59">
        <f>IF(AND(T57&lt;&gt;0,T57&lt;&gt;100),"ATTENZIONE: IL TOTALE DEVE ESSERE =100","")</f>
      </c>
      <c r="W57" s="21"/>
      <c r="AA57" s="124"/>
      <c r="AB57" s="124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68">
        <f>SUM(AC57:AQ57)</f>
        <v>0</v>
      </c>
      <c r="AS57" s="66" t="str">
        <f>$B$56&amp;A57</f>
        <v>016001</v>
      </c>
      <c r="AT57" s="59">
        <f>IF(AND(AR57&lt;&gt;0,AR57&lt;&gt;100),"ATTENZIONE: IL TOTALE DEVE ESSERE =100","")</f>
      </c>
    </row>
    <row r="58" spans="1:90" s="64" customFormat="1" ht="27.75" customHeight="1">
      <c r="A58" s="92"/>
      <c r="B58" s="131" t="s">
        <v>158</v>
      </c>
      <c r="C58" s="202" t="s">
        <v>165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3"/>
      <c r="U58" s="93"/>
      <c r="V58" s="93"/>
      <c r="W58" s="93"/>
      <c r="X58" s="93"/>
      <c r="Y58" s="93"/>
      <c r="Z58" s="93"/>
      <c r="AA58" s="202" t="s">
        <v>165</v>
      </c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</row>
    <row r="59" spans="1:46" s="3" customFormat="1" ht="27.75" customHeight="1">
      <c r="A59" s="67" t="s">
        <v>34</v>
      </c>
      <c r="B59" s="29" t="s">
        <v>166</v>
      </c>
      <c r="C59" s="124"/>
      <c r="D59" s="124"/>
      <c r="E59" s="156">
        <f aca="true" t="shared" si="36" ref="E59:S60">ROUND(AC59,0)</f>
        <v>10</v>
      </c>
      <c r="F59" s="156">
        <f t="shared" si="36"/>
        <v>90</v>
      </c>
      <c r="G59" s="156">
        <f t="shared" si="36"/>
        <v>0</v>
      </c>
      <c r="H59" s="156">
        <f t="shared" si="36"/>
        <v>0</v>
      </c>
      <c r="I59" s="156">
        <f t="shared" si="36"/>
        <v>0</v>
      </c>
      <c r="J59" s="156">
        <f t="shared" si="36"/>
        <v>0</v>
      </c>
      <c r="K59" s="156">
        <f t="shared" si="36"/>
        <v>0</v>
      </c>
      <c r="L59" s="156">
        <f t="shared" si="36"/>
        <v>0</v>
      </c>
      <c r="M59" s="156">
        <f t="shared" si="36"/>
        <v>0</v>
      </c>
      <c r="N59" s="156">
        <f t="shared" si="36"/>
        <v>0</v>
      </c>
      <c r="O59" s="156">
        <f t="shared" si="36"/>
        <v>0</v>
      </c>
      <c r="P59" s="156">
        <f t="shared" si="36"/>
        <v>0</v>
      </c>
      <c r="Q59" s="156">
        <f t="shared" si="36"/>
        <v>0</v>
      </c>
      <c r="R59" s="156">
        <f t="shared" si="36"/>
        <v>0</v>
      </c>
      <c r="S59" s="156">
        <f t="shared" si="36"/>
        <v>0</v>
      </c>
      <c r="T59" s="68">
        <f>SUM(E59:S59)</f>
        <v>100</v>
      </c>
      <c r="U59" s="66" t="str">
        <f>$B$58&amp;A59</f>
        <v>017001</v>
      </c>
      <c r="V59" s="59">
        <f>IF(AND(T59&lt;&gt;0,T59&lt;&gt;100),"ATTENZIONE: IL TOTALE DEVE ESSERE =100","")</f>
      </c>
      <c r="W59" s="21"/>
      <c r="AA59" s="124"/>
      <c r="AB59" s="124"/>
      <c r="AC59" s="86">
        <v>10</v>
      </c>
      <c r="AD59" s="86">
        <v>90</v>
      </c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68">
        <f>SUM(AC59:AQ59)</f>
        <v>100</v>
      </c>
      <c r="AS59" s="66" t="str">
        <f>$B$58&amp;A59</f>
        <v>017001</v>
      </c>
      <c r="AT59" s="59">
        <f>IF(AND(AR59&lt;&gt;0,AR59&lt;&gt;100),"ATTENZIONE: IL TOTALE DEVE ESSERE =100","")</f>
      </c>
    </row>
    <row r="60" spans="1:46" s="6" customFormat="1" ht="27.75" customHeight="1">
      <c r="A60" s="67" t="s">
        <v>35</v>
      </c>
      <c r="B60" s="29" t="s">
        <v>167</v>
      </c>
      <c r="C60" s="125"/>
      <c r="D60" s="125"/>
      <c r="E60" s="156">
        <f t="shared" si="36"/>
        <v>100</v>
      </c>
      <c r="F60" s="156">
        <f t="shared" si="36"/>
        <v>0</v>
      </c>
      <c r="G60" s="156">
        <f t="shared" si="36"/>
        <v>0</v>
      </c>
      <c r="H60" s="156">
        <f t="shared" si="36"/>
        <v>0</v>
      </c>
      <c r="I60" s="156">
        <f t="shared" si="36"/>
        <v>0</v>
      </c>
      <c r="J60" s="156">
        <f t="shared" si="36"/>
        <v>0</v>
      </c>
      <c r="K60" s="156">
        <f t="shared" si="36"/>
        <v>0</v>
      </c>
      <c r="L60" s="156">
        <f t="shared" si="36"/>
        <v>0</v>
      </c>
      <c r="M60" s="156">
        <f t="shared" si="36"/>
        <v>0</v>
      </c>
      <c r="N60" s="156">
        <f t="shared" si="36"/>
        <v>0</v>
      </c>
      <c r="O60" s="156">
        <f t="shared" si="36"/>
        <v>0</v>
      </c>
      <c r="P60" s="156">
        <f t="shared" si="36"/>
        <v>0</v>
      </c>
      <c r="Q60" s="156">
        <f t="shared" si="36"/>
        <v>0</v>
      </c>
      <c r="R60" s="156">
        <f t="shared" si="36"/>
        <v>0</v>
      </c>
      <c r="S60" s="156">
        <f t="shared" si="36"/>
        <v>0</v>
      </c>
      <c r="T60" s="68">
        <f>SUM(E60:S60)</f>
        <v>100</v>
      </c>
      <c r="U60" s="66" t="str">
        <f>$B$58&amp;A60</f>
        <v>017002</v>
      </c>
      <c r="V60" s="59">
        <f>IF(AND(T60&lt;&gt;0,T60&lt;&gt;100),"ATTENZIONE: IL TOTALE DEVE ESSERE =100","")</f>
      </c>
      <c r="W60" s="14"/>
      <c r="AA60" s="125"/>
      <c r="AB60" s="125"/>
      <c r="AC60" s="86">
        <v>100</v>
      </c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68">
        <f>SUM(AC60:AQ60)</f>
        <v>100</v>
      </c>
      <c r="AS60" s="66" t="str">
        <f>$B$58&amp;A60</f>
        <v>017002</v>
      </c>
      <c r="AT60" s="59">
        <f>IF(AND(AR60&lt;&gt;0,AR60&lt;&gt;100),"ATTENZIONE: IL TOTALE DEVE ESSERE =100","")</f>
      </c>
    </row>
    <row r="61" spans="1:90" s="64" customFormat="1" ht="27.75" customHeight="1">
      <c r="A61" s="92"/>
      <c r="B61" s="131" t="s">
        <v>113</v>
      </c>
      <c r="C61" s="202" t="s">
        <v>168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3"/>
      <c r="U61" s="93"/>
      <c r="V61" s="93"/>
      <c r="W61" s="93"/>
      <c r="X61" s="93"/>
      <c r="Y61" s="93"/>
      <c r="Z61" s="93"/>
      <c r="AA61" s="202" t="s">
        <v>168</v>
      </c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</row>
    <row r="62" spans="1:46" s="6" customFormat="1" ht="27.75" customHeight="1">
      <c r="A62" s="67" t="s">
        <v>35</v>
      </c>
      <c r="B62" s="140" t="s">
        <v>169</v>
      </c>
      <c r="C62" s="138">
        <v>1</v>
      </c>
      <c r="D62" s="16" t="s">
        <v>111</v>
      </c>
      <c r="E62" s="156">
        <f aca="true" t="shared" si="37" ref="E62:Q63">ROUND(AC62,0)</f>
        <v>100</v>
      </c>
      <c r="F62" s="156">
        <f t="shared" si="37"/>
        <v>0</v>
      </c>
      <c r="G62" s="156">
        <f t="shared" si="37"/>
        <v>0</v>
      </c>
      <c r="H62" s="156">
        <f t="shared" si="37"/>
        <v>0</v>
      </c>
      <c r="I62" s="156">
        <f t="shared" si="37"/>
        <v>0</v>
      </c>
      <c r="J62" s="156">
        <f t="shared" si="37"/>
        <v>0</v>
      </c>
      <c r="K62" s="156">
        <f t="shared" si="37"/>
        <v>0</v>
      </c>
      <c r="L62" s="156">
        <f t="shared" si="37"/>
        <v>0</v>
      </c>
      <c r="M62" s="156">
        <f t="shared" si="37"/>
        <v>0</v>
      </c>
      <c r="N62" s="156">
        <f t="shared" si="37"/>
        <v>0</v>
      </c>
      <c r="O62" s="156">
        <f t="shared" si="37"/>
        <v>0</v>
      </c>
      <c r="P62" s="156">
        <f t="shared" si="37"/>
        <v>0</v>
      </c>
      <c r="Q62" s="156">
        <f t="shared" si="37"/>
        <v>0</v>
      </c>
      <c r="R62" s="156">
        <f>ROUND(AP62,0)</f>
        <v>0</v>
      </c>
      <c r="S62" s="156">
        <f>ROUND(AQ62,0)</f>
        <v>0</v>
      </c>
      <c r="T62" s="68">
        <f>SUM(E62:S62)</f>
        <v>100</v>
      </c>
      <c r="U62" s="66" t="str">
        <f>$B$61&amp;A62</f>
        <v>018002</v>
      </c>
      <c r="V62" s="186">
        <f>IF(AND(T62&lt;&gt;0,T62&lt;&gt;100),"ATTENZIONE: IL TOTALE DEVE ESSERE =100","")</f>
      </c>
      <c r="W62" s="187"/>
      <c r="AA62" s="138">
        <v>1</v>
      </c>
      <c r="AB62" s="16" t="s">
        <v>111</v>
      </c>
      <c r="AC62" s="86">
        <v>100</v>
      </c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68">
        <f>SUM(AC62:AQ62)</f>
        <v>100</v>
      </c>
      <c r="AS62" s="66" t="str">
        <f>$B$61&amp;A62</f>
        <v>018002</v>
      </c>
      <c r="AT62" s="59">
        <f>IF(AND(AR62&lt;&gt;0,AR62&lt;&gt;100),"ATTENZIONE: IL TOTALE DEVE ESSERE =100","")</f>
      </c>
    </row>
    <row r="63" spans="1:46" s="6" customFormat="1" ht="27.75" customHeight="1">
      <c r="A63" s="69" t="s">
        <v>36</v>
      </c>
      <c r="B63" s="140" t="s">
        <v>170</v>
      </c>
      <c r="C63" s="138">
        <v>1</v>
      </c>
      <c r="D63" s="16" t="s">
        <v>175</v>
      </c>
      <c r="E63" s="156">
        <f t="shared" si="37"/>
        <v>100</v>
      </c>
      <c r="F63" s="156">
        <f t="shared" si="37"/>
        <v>0</v>
      </c>
      <c r="G63" s="156">
        <f t="shared" si="37"/>
        <v>0</v>
      </c>
      <c r="H63" s="156">
        <f t="shared" si="37"/>
        <v>0</v>
      </c>
      <c r="I63" s="156">
        <f t="shared" si="37"/>
        <v>0</v>
      </c>
      <c r="J63" s="156">
        <f t="shared" si="37"/>
        <v>0</v>
      </c>
      <c r="K63" s="156">
        <f t="shared" si="37"/>
        <v>0</v>
      </c>
      <c r="L63" s="156">
        <f t="shared" si="37"/>
        <v>0</v>
      </c>
      <c r="M63" s="156">
        <f t="shared" si="37"/>
        <v>0</v>
      </c>
      <c r="N63" s="156">
        <f t="shared" si="37"/>
        <v>0</v>
      </c>
      <c r="O63" s="156">
        <f t="shared" si="37"/>
        <v>0</v>
      </c>
      <c r="P63" s="156">
        <f t="shared" si="37"/>
        <v>0</v>
      </c>
      <c r="Q63" s="156">
        <f t="shared" si="37"/>
        <v>0</v>
      </c>
      <c r="R63" s="156">
        <f>ROUND(AP63,0)</f>
        <v>0</v>
      </c>
      <c r="S63" s="156">
        <f>ROUND(AQ63,0)</f>
        <v>0</v>
      </c>
      <c r="T63" s="68">
        <f>SUM(E63:S63)</f>
        <v>100</v>
      </c>
      <c r="U63" s="66" t="str">
        <f>$B$61&amp;A63</f>
        <v>018003</v>
      </c>
      <c r="V63" s="186">
        <f>IF(AND(T63&lt;&gt;0,T63&lt;&gt;100),"ATTENZIONE: IL TOTALE DEVE ESSERE =100","")</f>
      </c>
      <c r="AA63" s="138">
        <v>1</v>
      </c>
      <c r="AB63" s="16" t="s">
        <v>175</v>
      </c>
      <c r="AC63" s="86">
        <v>100</v>
      </c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68">
        <f>SUM(AC63:AQ63)</f>
        <v>100</v>
      </c>
      <c r="AS63" s="66" t="str">
        <f>$B$61&amp;A63</f>
        <v>018003</v>
      </c>
      <c r="AT63" s="59">
        <f>IF(AND(AR63&lt;&gt;0,AR63&lt;&gt;100),"ATTENZIONE: IL TOTALE DEVE ESSERE =100","")</f>
      </c>
    </row>
    <row r="64" spans="1:90" s="64" customFormat="1" ht="27.75" customHeight="1">
      <c r="A64" s="92"/>
      <c r="B64" s="131" t="s">
        <v>114</v>
      </c>
      <c r="C64" s="202" t="s">
        <v>171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3"/>
      <c r="U64" s="93"/>
      <c r="V64" s="93"/>
      <c r="W64" s="93"/>
      <c r="X64" s="93"/>
      <c r="Y64" s="93"/>
      <c r="Z64" s="93"/>
      <c r="AA64" s="202" t="s">
        <v>171</v>
      </c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</row>
    <row r="65" spans="1:46" s="3" customFormat="1" ht="27.75" customHeight="1">
      <c r="A65" s="67" t="s">
        <v>34</v>
      </c>
      <c r="B65" s="137" t="s">
        <v>174</v>
      </c>
      <c r="C65" s="138">
        <v>1</v>
      </c>
      <c r="D65" s="139" t="s">
        <v>175</v>
      </c>
      <c r="E65" s="156">
        <f aca="true" t="shared" si="38" ref="E65:S65">ROUND(AC65,0)</f>
        <v>0</v>
      </c>
      <c r="F65" s="156">
        <f t="shared" si="38"/>
        <v>0</v>
      </c>
      <c r="G65" s="156">
        <f t="shared" si="38"/>
        <v>0</v>
      </c>
      <c r="H65" s="156">
        <f t="shared" si="38"/>
        <v>0</v>
      </c>
      <c r="I65" s="156">
        <f t="shared" si="38"/>
        <v>0</v>
      </c>
      <c r="J65" s="156">
        <f t="shared" si="38"/>
        <v>0</v>
      </c>
      <c r="K65" s="156">
        <f t="shared" si="38"/>
        <v>0</v>
      </c>
      <c r="L65" s="156">
        <f t="shared" si="38"/>
        <v>0</v>
      </c>
      <c r="M65" s="156">
        <f t="shared" si="38"/>
        <v>0</v>
      </c>
      <c r="N65" s="156">
        <f t="shared" si="38"/>
        <v>0</v>
      </c>
      <c r="O65" s="156">
        <f t="shared" si="38"/>
        <v>0</v>
      </c>
      <c r="P65" s="156">
        <f t="shared" si="38"/>
        <v>0</v>
      </c>
      <c r="Q65" s="156">
        <f t="shared" si="38"/>
        <v>0</v>
      </c>
      <c r="R65" s="156">
        <f t="shared" si="38"/>
        <v>0</v>
      </c>
      <c r="S65" s="156">
        <f t="shared" si="38"/>
        <v>0</v>
      </c>
      <c r="T65" s="68">
        <f>SUM(E65:S65)</f>
        <v>0</v>
      </c>
      <c r="U65" s="66" t="str">
        <f>$B$64&amp;A65</f>
        <v>019001</v>
      </c>
      <c r="V65" s="59">
        <f>IF(AND(T65&lt;&gt;0,T65&lt;&gt;100),"ATTENZIONE: IL TOTALE DEVE ESSERE =100","")</f>
      </c>
      <c r="W65" s="21"/>
      <c r="AA65" s="138">
        <v>1</v>
      </c>
      <c r="AB65" s="139" t="s">
        <v>175</v>
      </c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68">
        <f>SUM(AC65:AQ65)</f>
        <v>0</v>
      </c>
      <c r="AS65" s="66" t="str">
        <f>$B$64&amp;A65</f>
        <v>019001</v>
      </c>
      <c r="AT65" s="59">
        <f>IF(AND(AR65&lt;&gt;0,AR65&lt;&gt;100),"ATTENZIONE: IL TOTALE DEVE ESSERE =100","")</f>
      </c>
    </row>
    <row r="66" spans="1:90" s="64" customFormat="1" ht="27.75" customHeight="1">
      <c r="A66" s="92"/>
      <c r="B66" s="131" t="s">
        <v>159</v>
      </c>
      <c r="C66" s="202" t="s">
        <v>172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3"/>
      <c r="U66" s="93"/>
      <c r="V66" s="93"/>
      <c r="W66" s="93"/>
      <c r="X66" s="93"/>
      <c r="Y66" s="93"/>
      <c r="Z66" s="93"/>
      <c r="AA66" s="202" t="s">
        <v>172</v>
      </c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</row>
    <row r="67" spans="1:46" s="3" customFormat="1" ht="45.75" customHeight="1">
      <c r="A67" s="67" t="s">
        <v>34</v>
      </c>
      <c r="B67" s="140" t="s">
        <v>222</v>
      </c>
      <c r="C67" s="138">
        <v>1</v>
      </c>
      <c r="D67" s="16" t="s">
        <v>175</v>
      </c>
      <c r="E67" s="156">
        <f aca="true" t="shared" si="39" ref="E67:S67">ROUND(AC67,0)</f>
        <v>0</v>
      </c>
      <c r="F67" s="156">
        <f t="shared" si="39"/>
        <v>0</v>
      </c>
      <c r="G67" s="156">
        <f t="shared" si="39"/>
        <v>0</v>
      </c>
      <c r="H67" s="156">
        <f t="shared" si="39"/>
        <v>0</v>
      </c>
      <c r="I67" s="156">
        <f t="shared" si="39"/>
        <v>0</v>
      </c>
      <c r="J67" s="156">
        <f t="shared" si="39"/>
        <v>0</v>
      </c>
      <c r="K67" s="156">
        <f t="shared" si="39"/>
        <v>0</v>
      </c>
      <c r="L67" s="156">
        <f t="shared" si="39"/>
        <v>0</v>
      </c>
      <c r="M67" s="156">
        <f t="shared" si="39"/>
        <v>0</v>
      </c>
      <c r="N67" s="156">
        <f t="shared" si="39"/>
        <v>0</v>
      </c>
      <c r="O67" s="156">
        <f t="shared" si="39"/>
        <v>0</v>
      </c>
      <c r="P67" s="156">
        <f t="shared" si="39"/>
        <v>0</v>
      </c>
      <c r="Q67" s="156">
        <f t="shared" si="39"/>
        <v>0</v>
      </c>
      <c r="R67" s="156">
        <f t="shared" si="39"/>
        <v>0</v>
      </c>
      <c r="S67" s="156">
        <f t="shared" si="39"/>
        <v>0</v>
      </c>
      <c r="T67" s="68">
        <f>SUM(E67:S67)</f>
        <v>0</v>
      </c>
      <c r="U67" s="66" t="str">
        <f>$B$66&amp;A67</f>
        <v>020001</v>
      </c>
      <c r="V67" s="186">
        <f>IF(AND(T67&lt;&gt;0,T67&lt;&gt;100),"ATTENZIONE: IL TOTALE DEVE ESSERE =100","")</f>
      </c>
      <c r="W67" s="188"/>
      <c r="AA67" s="138">
        <v>1</v>
      </c>
      <c r="AB67" s="16" t="s">
        <v>175</v>
      </c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68">
        <f>SUM(AC67:AQ67)</f>
        <v>0</v>
      </c>
      <c r="AS67" s="66" t="str">
        <f>$B$66&amp;A67</f>
        <v>020001</v>
      </c>
      <c r="AT67" s="59">
        <f>IF(AND(AR67&lt;&gt;0,AR67&lt;&gt;100),"ATTENZIONE: IL TOTALE DEVE ESSERE =100","")</f>
      </c>
    </row>
    <row r="68" spans="1:46" s="3" customFormat="1" ht="45.75" customHeight="1">
      <c r="A68" s="67" t="s">
        <v>35</v>
      </c>
      <c r="B68" s="140" t="s">
        <v>209</v>
      </c>
      <c r="C68" s="138">
        <v>2</v>
      </c>
      <c r="D68" s="139" t="s">
        <v>175</v>
      </c>
      <c r="E68" s="156">
        <f aca="true" t="shared" si="40" ref="E68:S68">ROUND(AC68,0)</f>
        <v>0</v>
      </c>
      <c r="F68" s="156">
        <f t="shared" si="40"/>
        <v>0</v>
      </c>
      <c r="G68" s="156">
        <f t="shared" si="40"/>
        <v>0</v>
      </c>
      <c r="H68" s="156">
        <f t="shared" si="40"/>
        <v>0</v>
      </c>
      <c r="I68" s="156">
        <f t="shared" si="40"/>
        <v>0</v>
      </c>
      <c r="J68" s="156">
        <f t="shared" si="40"/>
        <v>0</v>
      </c>
      <c r="K68" s="156">
        <f t="shared" si="40"/>
        <v>0</v>
      </c>
      <c r="L68" s="156">
        <f t="shared" si="40"/>
        <v>0</v>
      </c>
      <c r="M68" s="156">
        <f t="shared" si="40"/>
        <v>0</v>
      </c>
      <c r="N68" s="156">
        <f t="shared" si="40"/>
        <v>0</v>
      </c>
      <c r="O68" s="156">
        <f t="shared" si="40"/>
        <v>0</v>
      </c>
      <c r="P68" s="156">
        <f t="shared" si="40"/>
        <v>0</v>
      </c>
      <c r="Q68" s="156">
        <f t="shared" si="40"/>
        <v>0</v>
      </c>
      <c r="R68" s="156">
        <f t="shared" si="40"/>
        <v>0</v>
      </c>
      <c r="S68" s="156">
        <f t="shared" si="40"/>
        <v>0</v>
      </c>
      <c r="T68" s="68">
        <f>SUM(E68:S68)</f>
        <v>0</v>
      </c>
      <c r="U68" s="66" t="str">
        <f>$B$66&amp;A68</f>
        <v>020002</v>
      </c>
      <c r="V68" s="59">
        <f>IF(AND(T68&lt;&gt;0,T68&lt;&gt;100),"ATTENZIONE: IL TOTALE DEVE ESSERE =100","")</f>
      </c>
      <c r="W68" s="21"/>
      <c r="AA68" s="138">
        <v>2</v>
      </c>
      <c r="AB68" s="139" t="s">
        <v>175</v>
      </c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68">
        <f>SUM(AC68:AQ68)</f>
        <v>0</v>
      </c>
      <c r="AS68" s="66" t="str">
        <f>$B$66&amp;A68</f>
        <v>020002</v>
      </c>
      <c r="AT68" s="59">
        <f>IF(AND(AR68&lt;&gt;0,AR68&lt;&gt;100),"ATTENZIONE: IL TOTALE DEVE ESSERE =100","")</f>
      </c>
    </row>
    <row r="69" spans="1:90" s="64" customFormat="1" ht="27.75" customHeight="1">
      <c r="A69" s="92"/>
      <c r="B69" s="131" t="s">
        <v>160</v>
      </c>
      <c r="C69" s="202" t="s">
        <v>173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3"/>
      <c r="U69" s="93"/>
      <c r="V69" s="93"/>
      <c r="W69" s="93"/>
      <c r="X69" s="93"/>
      <c r="Y69" s="93"/>
      <c r="Z69" s="93"/>
      <c r="AA69" s="202" t="s">
        <v>173</v>
      </c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</row>
    <row r="70" spans="1:46" s="3" customFormat="1" ht="27.75" customHeight="1">
      <c r="A70" s="67" t="s">
        <v>34</v>
      </c>
      <c r="B70" s="29" t="s">
        <v>176</v>
      </c>
      <c r="C70" s="124"/>
      <c r="D70" s="124"/>
      <c r="E70" s="156">
        <f aca="true" t="shared" si="41" ref="E70:Q72">ROUND(AC70,0)</f>
        <v>0</v>
      </c>
      <c r="F70" s="156">
        <f t="shared" si="41"/>
        <v>0</v>
      </c>
      <c r="G70" s="156">
        <f t="shared" si="41"/>
        <v>0</v>
      </c>
      <c r="H70" s="156">
        <f t="shared" si="41"/>
        <v>0</v>
      </c>
      <c r="I70" s="156">
        <f t="shared" si="41"/>
        <v>0</v>
      </c>
      <c r="J70" s="156">
        <f t="shared" si="41"/>
        <v>0</v>
      </c>
      <c r="K70" s="156">
        <f t="shared" si="41"/>
        <v>0</v>
      </c>
      <c r="L70" s="156">
        <f t="shared" si="41"/>
        <v>0</v>
      </c>
      <c r="M70" s="156">
        <f t="shared" si="41"/>
        <v>0</v>
      </c>
      <c r="N70" s="156">
        <f t="shared" si="41"/>
        <v>0</v>
      </c>
      <c r="O70" s="156">
        <f t="shared" si="41"/>
        <v>0</v>
      </c>
      <c r="P70" s="156">
        <f t="shared" si="41"/>
        <v>0</v>
      </c>
      <c r="Q70" s="156">
        <f t="shared" si="41"/>
        <v>0</v>
      </c>
      <c r="R70" s="156">
        <f aca="true" t="shared" si="42" ref="R70:S72">ROUND(AP70,0)</f>
        <v>0</v>
      </c>
      <c r="S70" s="156">
        <f t="shared" si="42"/>
        <v>0</v>
      </c>
      <c r="T70" s="68">
        <f>SUM(E70:S70)</f>
        <v>0</v>
      </c>
      <c r="U70" s="66" t="str">
        <f>$B$69&amp;A70</f>
        <v>021001</v>
      </c>
      <c r="V70" s="59">
        <f>IF(AND(T70&lt;&gt;0,T70&lt;&gt;100),"ATTENZIONE: IL TOTALE DEVE ESSERE =100","")</f>
      </c>
      <c r="W70" s="21"/>
      <c r="AA70" s="124"/>
      <c r="AB70" s="124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68">
        <f>SUM(AC70:AQ70)</f>
        <v>0</v>
      </c>
      <c r="AS70" s="66" t="str">
        <f>$B$69&amp;A70</f>
        <v>021001</v>
      </c>
      <c r="AT70" s="59">
        <f>IF(AND(AR70&lt;&gt;0,AR70&lt;&gt;100),"ATTENZIONE: IL TOTALE DEVE ESSERE =100","")</f>
      </c>
    </row>
    <row r="71" spans="1:46" s="6" customFormat="1" ht="27.75" customHeight="1">
      <c r="A71" s="67" t="s">
        <v>35</v>
      </c>
      <c r="B71" s="29" t="s">
        <v>177</v>
      </c>
      <c r="C71" s="125"/>
      <c r="D71" s="125"/>
      <c r="E71" s="156">
        <f t="shared" si="41"/>
        <v>0</v>
      </c>
      <c r="F71" s="156">
        <f t="shared" si="41"/>
        <v>0</v>
      </c>
      <c r="G71" s="156">
        <f t="shared" si="41"/>
        <v>0</v>
      </c>
      <c r="H71" s="156">
        <f t="shared" si="41"/>
        <v>0</v>
      </c>
      <c r="I71" s="156">
        <f t="shared" si="41"/>
        <v>0</v>
      </c>
      <c r="J71" s="156">
        <f t="shared" si="41"/>
        <v>0</v>
      </c>
      <c r="K71" s="156">
        <f t="shared" si="41"/>
        <v>0</v>
      </c>
      <c r="L71" s="156">
        <f t="shared" si="41"/>
        <v>0</v>
      </c>
      <c r="M71" s="156">
        <f t="shared" si="41"/>
        <v>0</v>
      </c>
      <c r="N71" s="156">
        <f t="shared" si="41"/>
        <v>0</v>
      </c>
      <c r="O71" s="156">
        <f t="shared" si="41"/>
        <v>0</v>
      </c>
      <c r="P71" s="156">
        <f t="shared" si="41"/>
        <v>0</v>
      </c>
      <c r="Q71" s="156">
        <f t="shared" si="41"/>
        <v>0</v>
      </c>
      <c r="R71" s="156">
        <f t="shared" si="42"/>
        <v>0</v>
      </c>
      <c r="S71" s="156">
        <f t="shared" si="42"/>
        <v>0</v>
      </c>
      <c r="T71" s="68">
        <f>SUM(E71:S71)</f>
        <v>0</v>
      </c>
      <c r="U71" s="66" t="str">
        <f>$B$69&amp;A71</f>
        <v>021002</v>
      </c>
      <c r="V71" s="59">
        <f>IF(AND(T71&lt;&gt;0,T71&lt;&gt;100),"ATTENZIONE: IL TOTALE DEVE ESSERE =100","")</f>
      </c>
      <c r="W71" s="14"/>
      <c r="AA71" s="125"/>
      <c r="AB71" s="125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68">
        <f>SUM(AC71:AQ71)</f>
        <v>0</v>
      </c>
      <c r="AS71" s="66" t="str">
        <f>$B$69&amp;A71</f>
        <v>021002</v>
      </c>
      <c r="AT71" s="59">
        <f>IF(AND(AR71&lt;&gt;0,AR71&lt;&gt;100),"ATTENZIONE: IL TOTALE DEVE ESSERE =100","")</f>
      </c>
    </row>
    <row r="72" spans="1:46" s="6" customFormat="1" ht="27.75" customHeight="1">
      <c r="A72" s="69" t="s">
        <v>36</v>
      </c>
      <c r="B72" s="22" t="s">
        <v>178</v>
      </c>
      <c r="C72" s="125"/>
      <c r="D72" s="125"/>
      <c r="E72" s="156">
        <f t="shared" si="41"/>
        <v>0</v>
      </c>
      <c r="F72" s="156">
        <f t="shared" si="41"/>
        <v>0</v>
      </c>
      <c r="G72" s="156">
        <f t="shared" si="41"/>
        <v>0</v>
      </c>
      <c r="H72" s="156">
        <f t="shared" si="41"/>
        <v>0</v>
      </c>
      <c r="I72" s="156">
        <f t="shared" si="41"/>
        <v>0</v>
      </c>
      <c r="J72" s="156">
        <f t="shared" si="41"/>
        <v>0</v>
      </c>
      <c r="K72" s="156">
        <f t="shared" si="41"/>
        <v>0</v>
      </c>
      <c r="L72" s="156">
        <f t="shared" si="41"/>
        <v>0</v>
      </c>
      <c r="M72" s="156">
        <f t="shared" si="41"/>
        <v>0</v>
      </c>
      <c r="N72" s="156">
        <f t="shared" si="41"/>
        <v>0</v>
      </c>
      <c r="O72" s="156">
        <f t="shared" si="41"/>
        <v>0</v>
      </c>
      <c r="P72" s="156">
        <f t="shared" si="41"/>
        <v>0</v>
      </c>
      <c r="Q72" s="156">
        <f t="shared" si="41"/>
        <v>0</v>
      </c>
      <c r="R72" s="156">
        <f t="shared" si="42"/>
        <v>0</v>
      </c>
      <c r="S72" s="156">
        <f t="shared" si="42"/>
        <v>0</v>
      </c>
      <c r="T72" s="68">
        <f>SUM(E72:S72)</f>
        <v>0</v>
      </c>
      <c r="U72" s="66" t="str">
        <f>$B$69&amp;A72</f>
        <v>021003</v>
      </c>
      <c r="V72" s="59">
        <f>IF(AND(T72&lt;&gt;0,T72&lt;&gt;100),"ATTENZIONE: IL TOTALE DEVE ESSERE =100","")</f>
      </c>
      <c r="AA72" s="125"/>
      <c r="AB72" s="125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68">
        <f>SUM(AC72:AQ72)</f>
        <v>0</v>
      </c>
      <c r="AS72" s="66" t="str">
        <f>$B$69&amp;A72</f>
        <v>021003</v>
      </c>
      <c r="AT72" s="59">
        <f>IF(AND(AR72&lt;&gt;0,AR72&lt;&gt;100),"ATTENZIONE: IL TOTALE DEVE ESSERE =100","")</f>
      </c>
    </row>
    <row r="73" spans="1:46" s="6" customFormat="1" ht="27.75" customHeight="1" hidden="1">
      <c r="A73" s="132"/>
      <c r="B73" s="133"/>
      <c r="C73" s="134"/>
      <c r="D73" s="13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6">
        <f>SUM(T10:T18,T20:T22,T24,T26:T29,T31:T32,T34:T37,T39:T44,T46:T51,T53:T53,T55+T57,T59:T60,T62:T63,T65,T67,T70:T72)</f>
        <v>2900</v>
      </c>
      <c r="U73" s="66"/>
      <c r="V73" s="59" t="str">
        <f>IF(AND(T73&lt;&gt;0,T73&lt;&gt;100),"ATTENZIONE: IL TOTALE DEVE ESSERE =100","")</f>
        <v>ATTENZIONE: IL TOTALE DEVE ESSERE =100</v>
      </c>
      <c r="AA73" s="134"/>
      <c r="AB73" s="134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58">
        <f>SUM(AQ10:AQ18,AQ20:AQ22,AQ24,AQ26:AQ29,AQ31:AQ32,AQ34:AQ37,AQ39:AQ44,AQ46:AQ51,AQ53:AQ53,AQ55+AQ57,AQ59:AQ60,AQ62:AQ63,AQ65,AQ67:AQ68,AQ70:AQ72)</f>
        <v>0</v>
      </c>
      <c r="AR73" s="136">
        <f>SUM(AR10:AR18,AR20:AR22,AR24,AR26:AR29,AR31:AR32,AR34:AR37,AR39:AR44,AR46:AR51,AR53:AR53,AR55+AR57,AR59:AR60,AR62:AR63,AR65,AR67:AS68,AR70:AR72)</f>
        <v>2900</v>
      </c>
      <c r="AS73" s="66"/>
      <c r="AT73" s="59" t="str">
        <f>IF(AND(AR73&lt;&gt;0,AR73&lt;&gt;100),"ATTENZIONE: IL TOTALE DEVE ESSERE =100","")</f>
        <v>ATTENZIONE: IL TOTALE DEVE ESSERE =100</v>
      </c>
    </row>
    <row r="74" ht="24.75" customHeight="1">
      <c r="A74" s="129" t="s">
        <v>227</v>
      </c>
    </row>
    <row r="75" ht="24.75" customHeight="1" hidden="1">
      <c r="A75" s="129"/>
    </row>
    <row r="76" ht="24.75" customHeight="1" hidden="1">
      <c r="A76" s="129"/>
    </row>
    <row r="77" ht="24.75" customHeight="1" hidden="1">
      <c r="A77" s="129"/>
    </row>
    <row r="78" ht="24.75" customHeight="1" hidden="1">
      <c r="A78" s="129"/>
    </row>
    <row r="79" ht="24.75" customHeight="1" hidden="1">
      <c r="A79" s="129"/>
    </row>
    <row r="80" ht="24.75" customHeight="1" hidden="1">
      <c r="A80" s="129"/>
    </row>
    <row r="81" ht="24.75" customHeight="1" hidden="1">
      <c r="A81" s="129"/>
    </row>
    <row r="82" ht="24.75" customHeight="1" hidden="1">
      <c r="A82" s="129"/>
    </row>
    <row r="83" ht="24.75" customHeight="1" hidden="1">
      <c r="A83" s="129"/>
    </row>
    <row r="84" ht="24.75" customHeight="1" hidden="1">
      <c r="A84" s="129"/>
    </row>
    <row r="85" ht="24.75" customHeight="1" hidden="1">
      <c r="A85" s="129"/>
    </row>
    <row r="86" ht="24.75" customHeight="1" hidden="1">
      <c r="A86" s="129"/>
    </row>
    <row r="87" ht="24.75" customHeight="1" hidden="1">
      <c r="A87" s="129"/>
    </row>
    <row r="88" ht="24.75" customHeight="1" hidden="1">
      <c r="A88" s="129"/>
    </row>
    <row r="89" ht="24.75" customHeight="1" hidden="1">
      <c r="A89" s="129"/>
    </row>
    <row r="90" ht="24.75" customHeight="1" hidden="1">
      <c r="A90" s="129"/>
    </row>
    <row r="91" ht="24.75" customHeight="1" hidden="1">
      <c r="A91" s="129"/>
    </row>
    <row r="92" ht="24.75" customHeight="1" hidden="1">
      <c r="A92" s="129"/>
    </row>
    <row r="93" ht="24.75" customHeight="1" hidden="1">
      <c r="A93" s="129"/>
    </row>
    <row r="94" ht="24.75" customHeight="1" hidden="1">
      <c r="A94" s="129"/>
    </row>
    <row r="95" ht="24.75" customHeight="1" hidden="1">
      <c r="A95" s="129"/>
    </row>
    <row r="96" ht="24.75" customHeight="1" hidden="1">
      <c r="A96" s="129"/>
    </row>
    <row r="97" ht="24.75" customHeight="1" hidden="1">
      <c r="A97" s="129"/>
    </row>
    <row r="98" ht="24.75" customHeight="1" hidden="1">
      <c r="A98" s="129"/>
    </row>
    <row r="99" spans="1:44" ht="30" customHeight="1">
      <c r="A99" s="215" t="s">
        <v>253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7"/>
    </row>
    <row r="100" spans="1:44" ht="108.75" customHeight="1">
      <c r="A100" s="218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20"/>
    </row>
  </sheetData>
  <sheetProtection formatColumns="0" selectLockedCells="1"/>
  <mergeCells count="66">
    <mergeCell ref="AA69:AR69"/>
    <mergeCell ref="A99:AR99"/>
    <mergeCell ref="A100:AR100"/>
    <mergeCell ref="AA54:AR54"/>
    <mergeCell ref="AA56:AR56"/>
    <mergeCell ref="AA58:AR58"/>
    <mergeCell ref="AA61:AR61"/>
    <mergeCell ref="AA64:AR64"/>
    <mergeCell ref="AA66:AR66"/>
    <mergeCell ref="C56:T56"/>
    <mergeCell ref="AA25:AR25"/>
    <mergeCell ref="AA30:AR30"/>
    <mergeCell ref="AA33:AR33"/>
    <mergeCell ref="AA38:AR38"/>
    <mergeCell ref="AA45:AR45"/>
    <mergeCell ref="AA52:AR52"/>
    <mergeCell ref="AP5:AP6"/>
    <mergeCell ref="AQ5:AQ6"/>
    <mergeCell ref="AR5:AR6"/>
    <mergeCell ref="AA9:AO9"/>
    <mergeCell ref="AA19:AR19"/>
    <mergeCell ref="AA23:AR23"/>
    <mergeCell ref="AJ5:AJ6"/>
    <mergeCell ref="AK5:AK6"/>
    <mergeCell ref="AL5:AL6"/>
    <mergeCell ref="AM5:AM6"/>
    <mergeCell ref="M5:M6"/>
    <mergeCell ref="C9:Q9"/>
    <mergeCell ref="AN5:AN6"/>
    <mergeCell ref="AO5:AO6"/>
    <mergeCell ref="AA5:AB5"/>
    <mergeCell ref="AC5:AC6"/>
    <mergeCell ref="AD5:AD6"/>
    <mergeCell ref="AE5:AE6"/>
    <mergeCell ref="AF5:AF6"/>
    <mergeCell ref="AG5:AG6"/>
    <mergeCell ref="C33:T33"/>
    <mergeCell ref="C52:T52"/>
    <mergeCell ref="C30:T30"/>
    <mergeCell ref="C25:T25"/>
    <mergeCell ref="G5:G6"/>
    <mergeCell ref="T5:T6"/>
    <mergeCell ref="R5:R6"/>
    <mergeCell ref="Q5:Q6"/>
    <mergeCell ref="I5:I6"/>
    <mergeCell ref="C5:D5"/>
    <mergeCell ref="O5:O6"/>
    <mergeCell ref="E5:E6"/>
    <mergeCell ref="N5:N6"/>
    <mergeCell ref="P5:P6"/>
    <mergeCell ref="C69:T69"/>
    <mergeCell ref="C66:T66"/>
    <mergeCell ref="C64:T64"/>
    <mergeCell ref="C61:T61"/>
    <mergeCell ref="C58:T58"/>
    <mergeCell ref="C54:T54"/>
    <mergeCell ref="C45:T45"/>
    <mergeCell ref="C38:T38"/>
    <mergeCell ref="C19:T19"/>
    <mergeCell ref="C23:T23"/>
    <mergeCell ref="A5:A6"/>
    <mergeCell ref="F5:F6"/>
    <mergeCell ref="B5:B6"/>
    <mergeCell ref="L5:L6"/>
    <mergeCell ref="H5:H6"/>
    <mergeCell ref="S5:S6"/>
  </mergeCells>
  <dataValidations count="1">
    <dataValidation type="whole" allowBlank="1" showInputMessage="1" showErrorMessage="1" errorTitle="Dato immesso non valido" error="INSERIRE SOLO VALORI NUMERICI INTERI, VALORE MAX 100" sqref="E31:S32 E62:S63 E24:S24 E20:S22 E26:S29 E39:S44 E34:S37 E70:S73 E65:S65 E59:S60 E57:S57 E53:S53 E55:S55 AC31:AQ32 AC26:AQ29 AC24:AQ24 AC20:AQ22 AC39:AQ44 E10:S18 AC34:AQ37 AC55:AQ55 E67:S68 AC65:AQ65 AC59:AQ60 AC57:AQ57 AC53:AQ53 AC70:AP73 AQ70:AQ72 AC10:AQ18 AC67:AQ68 AC62:AQ63 E46:S51 AC46:AQ51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65" r:id="rId2"/>
  <headerFooter alignWithMargins="0">
    <oddFooter>&amp;CPagina &amp;P di &amp;N</oddFooter>
  </headerFooter>
  <rowBreaks count="3" manualBreakCount="3">
    <brk id="29" max="43" man="1"/>
    <brk id="44" max="43" man="1"/>
    <brk id="60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V90"/>
  <sheetViews>
    <sheetView showGridLines="0" tabSelected="1" zoomScalePageLayoutView="0" workbookViewId="0" topLeftCell="A1">
      <pane xSplit="2" ySplit="11" topLeftCell="AA4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V66" sqref="AV66"/>
    </sheetView>
  </sheetViews>
  <sheetFormatPr defaultColWidth="9.140625" defaultRowHeight="12.75"/>
  <cols>
    <col min="1" max="1" width="7.00390625" style="34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9.8515625" style="1" hidden="1" customWidth="1"/>
    <col min="21" max="22" width="8.8515625" style="1" hidden="1" customWidth="1"/>
    <col min="23" max="23" width="11.421875" style="1" hidden="1" customWidth="1"/>
    <col min="24" max="24" width="57.8515625" style="1" hidden="1" customWidth="1"/>
    <col min="25" max="25" width="11.7109375" style="1" hidden="1" customWidth="1"/>
    <col min="26" max="26" width="9.140625" style="1" hidden="1" customWidth="1"/>
    <col min="27" max="39" width="8.8515625" style="1" customWidth="1"/>
    <col min="40" max="41" width="11.421875" style="1" customWidth="1"/>
    <col min="42" max="45" width="9.8515625" style="1" customWidth="1"/>
    <col min="46" max="46" width="8.8515625" style="1" customWidth="1"/>
    <col min="47" max="47" width="11.421875" style="1" hidden="1" customWidth="1"/>
    <col min="48" max="48" width="57.8515625" style="1" customWidth="1"/>
    <col min="49" max="16384" width="9.140625" style="1" customWidth="1"/>
  </cols>
  <sheetData>
    <row r="1" spans="1:46" s="2" customFormat="1" ht="22.5" customHeight="1">
      <c r="A1" s="236" t="str">
        <f>"ANNO "&amp;'T18'!$K$1</f>
        <v>ANNO 2020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</row>
    <row r="2" spans="1:30" s="2" customFormat="1" ht="29.25" customHeight="1">
      <c r="A2" s="71"/>
      <c r="B2" s="32"/>
      <c r="C2" s="31"/>
      <c r="D2" s="31"/>
      <c r="F2" s="42"/>
      <c r="AA2" s="31"/>
      <c r="AB2" s="31"/>
      <c r="AD2" s="42"/>
    </row>
    <row r="3" spans="1:47" s="2" customFormat="1" ht="30" customHeight="1" thickBot="1">
      <c r="A3" s="31"/>
      <c r="B3" s="107"/>
      <c r="C3" s="223" t="str">
        <f>IF(AND(V77&lt;&gt;0,'T18'!$T$73=0),"ATTENZIONE! PRIMA DI INSERIRE DATI IN QUESTA TABELLA OCCORRE COMPILARE LA T18"," ")</f>
        <v> 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79"/>
      <c r="AA3" s="223" t="str">
        <f>IF(AND(AT77&lt;&gt;0,'T18'!$T$73=0),"ATTENZIONE! PRIMA DI INSERIRE DATI IN QUESTA TABELLA OCCORRE COMPILARE LA T18"," ")</f>
        <v> </v>
      </c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79"/>
    </row>
    <row r="4" spans="1:40" s="48" customFormat="1" ht="21" customHeight="1">
      <c r="A4" s="228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Codice contratto: 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9"/>
      <c r="AF4" s="98" t="s">
        <v>255</v>
      </c>
      <c r="AG4" s="197"/>
      <c r="AH4" s="198"/>
      <c r="AI4" s="198"/>
      <c r="AJ4" s="198"/>
      <c r="AK4" s="198"/>
      <c r="AL4" s="198"/>
      <c r="AM4" s="196"/>
      <c r="AN4" s="70"/>
    </row>
    <row r="5" spans="1:47" s="4" customFormat="1" ht="18.75" customHeight="1" hidden="1">
      <c r="A5" s="100"/>
      <c r="B5" s="101"/>
      <c r="C5" s="65" t="s">
        <v>49</v>
      </c>
      <c r="D5" s="65" t="s">
        <v>118</v>
      </c>
      <c r="E5" s="65" t="s">
        <v>50</v>
      </c>
      <c r="F5" s="65" t="s">
        <v>51</v>
      </c>
      <c r="G5" s="65" t="s">
        <v>52</v>
      </c>
      <c r="H5" s="65" t="s">
        <v>53</v>
      </c>
      <c r="I5" s="65" t="s">
        <v>242</v>
      </c>
      <c r="J5" s="65" t="s">
        <v>243</v>
      </c>
      <c r="K5" s="65" t="s">
        <v>244</v>
      </c>
      <c r="L5" s="65" t="s">
        <v>245</v>
      </c>
      <c r="M5" s="65" t="s">
        <v>246</v>
      </c>
      <c r="N5" s="65" t="s">
        <v>247</v>
      </c>
      <c r="O5" s="65" t="s">
        <v>248</v>
      </c>
      <c r="P5" s="102" t="s">
        <v>54</v>
      </c>
      <c r="Q5" s="102" t="s">
        <v>55</v>
      </c>
      <c r="R5" s="102" t="s">
        <v>56</v>
      </c>
      <c r="S5" s="102" t="s">
        <v>57</v>
      </c>
      <c r="T5" s="102" t="s">
        <v>58</v>
      </c>
      <c r="U5" s="102" t="s">
        <v>59</v>
      </c>
      <c r="V5" s="102" t="s">
        <v>60</v>
      </c>
      <c r="W5" s="99"/>
      <c r="AA5" s="65" t="s">
        <v>49</v>
      </c>
      <c r="AB5" s="65" t="s">
        <v>118</v>
      </c>
      <c r="AC5" s="65" t="s">
        <v>50</v>
      </c>
      <c r="AD5" s="65" t="s">
        <v>51</v>
      </c>
      <c r="AE5" s="65" t="s">
        <v>52</v>
      </c>
      <c r="AF5" s="65" t="s">
        <v>53</v>
      </c>
      <c r="AG5" s="65" t="s">
        <v>242</v>
      </c>
      <c r="AH5" s="65" t="s">
        <v>243</v>
      </c>
      <c r="AI5" s="65" t="s">
        <v>244</v>
      </c>
      <c r="AJ5" s="65" t="s">
        <v>245</v>
      </c>
      <c r="AK5" s="65" t="s">
        <v>246</v>
      </c>
      <c r="AL5" s="65" t="s">
        <v>247</v>
      </c>
      <c r="AM5" s="65" t="s">
        <v>248</v>
      </c>
      <c r="AN5" s="102" t="s">
        <v>54</v>
      </c>
      <c r="AO5" s="102" t="s">
        <v>55</v>
      </c>
      <c r="AP5" s="102" t="s">
        <v>56</v>
      </c>
      <c r="AQ5" s="102" t="s">
        <v>57</v>
      </c>
      <c r="AR5" s="102" t="s">
        <v>58</v>
      </c>
      <c r="AS5" s="102" t="s">
        <v>59</v>
      </c>
      <c r="AT5" s="102" t="s">
        <v>60</v>
      </c>
      <c r="AU5" s="99"/>
    </row>
    <row r="6" spans="1:47" s="4" customFormat="1" ht="15" customHeight="1">
      <c r="A6" s="227" t="s">
        <v>76</v>
      </c>
      <c r="B6" s="227"/>
      <c r="C6" s="224" t="s">
        <v>62</v>
      </c>
      <c r="D6" s="225"/>
      <c r="E6" s="230" t="s">
        <v>63</v>
      </c>
      <c r="F6" s="231"/>
      <c r="G6" s="231"/>
      <c r="H6" s="231"/>
      <c r="I6" s="231"/>
      <c r="J6" s="231"/>
      <c r="K6" s="231"/>
      <c r="L6" s="231"/>
      <c r="M6" s="231"/>
      <c r="N6" s="231"/>
      <c r="O6" s="232"/>
      <c r="P6" s="224" t="s">
        <v>64</v>
      </c>
      <c r="Q6" s="226"/>
      <c r="R6" s="225"/>
      <c r="S6" s="227" t="s">
        <v>72</v>
      </c>
      <c r="T6" s="227"/>
      <c r="U6" s="227"/>
      <c r="V6" s="227"/>
      <c r="W6" s="47"/>
      <c r="AA6" s="224" t="s">
        <v>62</v>
      </c>
      <c r="AB6" s="225"/>
      <c r="AC6" s="224" t="s">
        <v>63</v>
      </c>
      <c r="AD6" s="226"/>
      <c r="AE6" s="226"/>
      <c r="AF6" s="226"/>
      <c r="AG6" s="226"/>
      <c r="AH6" s="226"/>
      <c r="AI6" s="226"/>
      <c r="AJ6" s="226"/>
      <c r="AK6" s="226"/>
      <c r="AL6" s="226"/>
      <c r="AM6" s="225"/>
      <c r="AN6" s="224" t="s">
        <v>64</v>
      </c>
      <c r="AO6" s="226"/>
      <c r="AP6" s="225"/>
      <c r="AQ6" s="227" t="s">
        <v>72</v>
      </c>
      <c r="AR6" s="227"/>
      <c r="AS6" s="227"/>
      <c r="AT6" s="227"/>
      <c r="AU6" s="47"/>
    </row>
    <row r="7" spans="1:46" s="33" customFormat="1" ht="36" customHeight="1">
      <c r="A7" s="233" t="s">
        <v>75</v>
      </c>
      <c r="B7" s="233"/>
      <c r="C7" s="46" t="s">
        <v>1</v>
      </c>
      <c r="D7" s="46" t="s">
        <v>117</v>
      </c>
      <c r="E7" s="46" t="s">
        <v>65</v>
      </c>
      <c r="F7" s="46" t="s">
        <v>66</v>
      </c>
      <c r="G7" s="46" t="s">
        <v>67</v>
      </c>
      <c r="H7" s="46" t="s">
        <v>68</v>
      </c>
      <c r="I7" s="46" t="s">
        <v>230</v>
      </c>
      <c r="J7" s="46" t="s">
        <v>231</v>
      </c>
      <c r="K7" s="46" t="s">
        <v>232</v>
      </c>
      <c r="L7" s="46" t="s">
        <v>233</v>
      </c>
      <c r="M7" s="46" t="s">
        <v>234</v>
      </c>
      <c r="N7" s="46" t="s">
        <v>235</v>
      </c>
      <c r="O7" s="46" t="s">
        <v>236</v>
      </c>
      <c r="P7" s="46" t="s">
        <v>69</v>
      </c>
      <c r="Q7" s="46" t="s">
        <v>70</v>
      </c>
      <c r="R7" s="46" t="s">
        <v>71</v>
      </c>
      <c r="S7" s="46" t="s">
        <v>73</v>
      </c>
      <c r="T7" s="46" t="s">
        <v>74</v>
      </c>
      <c r="U7" s="160" t="s">
        <v>203</v>
      </c>
      <c r="V7" s="46" t="s">
        <v>229</v>
      </c>
      <c r="AA7" s="46" t="s">
        <v>1</v>
      </c>
      <c r="AB7" s="46" t="s">
        <v>117</v>
      </c>
      <c r="AC7" s="46" t="s">
        <v>65</v>
      </c>
      <c r="AD7" s="46" t="s">
        <v>66</v>
      </c>
      <c r="AE7" s="46" t="s">
        <v>67</v>
      </c>
      <c r="AF7" s="46" t="s">
        <v>68</v>
      </c>
      <c r="AG7" s="46" t="s">
        <v>230</v>
      </c>
      <c r="AH7" s="46" t="s">
        <v>231</v>
      </c>
      <c r="AI7" s="46" t="s">
        <v>232</v>
      </c>
      <c r="AJ7" s="46" t="s">
        <v>233</v>
      </c>
      <c r="AK7" s="46" t="s">
        <v>234</v>
      </c>
      <c r="AL7" s="46" t="s">
        <v>235</v>
      </c>
      <c r="AM7" s="46" t="s">
        <v>236</v>
      </c>
      <c r="AN7" s="46" t="s">
        <v>69</v>
      </c>
      <c r="AO7" s="46" t="s">
        <v>70</v>
      </c>
      <c r="AP7" s="46" t="s">
        <v>71</v>
      </c>
      <c r="AQ7" s="46" t="s">
        <v>73</v>
      </c>
      <c r="AR7" s="46" t="s">
        <v>74</v>
      </c>
      <c r="AS7" s="46" t="s">
        <v>203</v>
      </c>
      <c r="AT7" s="46" t="s">
        <v>229</v>
      </c>
    </row>
    <row r="8" spans="1:47" s="53" customFormat="1" ht="45" customHeight="1">
      <c r="A8" s="234"/>
      <c r="B8" s="235"/>
      <c r="C8" s="50"/>
      <c r="D8" s="50">
        <f>IF(OR($AF$4="RESI",$AF$4="REFR",$AF$4="REVA",$AF$4="PRBZ",$AF$4="PRTN"),(IF(D10&gt;0,"ATTENZIONE:LA COLONNA NON VA COMPILATA","NON COMPILARE")),"")</f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0">
        <f>IF(OR($AF$4="REVA",$AF$4="PRBZ",$AF$4="PRTN"),(IF(P10&gt;0,"ATTENZIONE:LA COLONNA NON VA COMPILATA","NON COMPILARE")),"")</f>
      </c>
      <c r="Q8" s="50">
        <f>IF(OR($AF$4="RESI",$AF$4="PRTN"),(IF(Q10&gt;0,"ATTENZIONE:LA COLONNA NON VA COMPILATA","NON COMPILARE")),"")</f>
      </c>
      <c r="R8" s="51"/>
      <c r="S8" s="51"/>
      <c r="T8" s="51"/>
      <c r="U8" s="51"/>
      <c r="V8" s="51"/>
      <c r="W8" s="52"/>
      <c r="AA8" s="50"/>
      <c r="AB8" s="50">
        <f>IF(OR($AF$4="RESI",$AF$4="REFR",$AF$4="REVA",$AF$4="PRBZ",$AF$4="PRTN"),(IF(AB10&gt;0,"ATTENZIONE:LA COLONNA NON VA COMPILATA","NON COMPILARE")),"")</f>
      </c>
      <c r="AC8" s="50"/>
      <c r="AD8" s="51"/>
      <c r="AE8" s="51"/>
      <c r="AF8" s="51"/>
      <c r="AG8" s="51" t="str">
        <f>IF(OR($AF$4="RALN",$AF$4="RESI",$AF$4="REVA",$AF$4="PRBZ",$AF$4="PRTN"),(IF(AB10&gt;0,"ATTENZIONE:LA COLONNA NON VA COMPILATA","NON COMPILARE")),"")</f>
        <v>NON COMPILARE</v>
      </c>
      <c r="AH8" s="51" t="str">
        <f aca="true" t="shared" si="0" ref="AH8:AM8">IF(OR($AF$4="RALN",$AF$4="RESI",$AF$4="REVA",$AF$4="PRBZ",$AF$4="PRTN"),(IF(AC10&gt;0,"ATTENZIONE:LA COLONNA NON VA COMPILATA","NON COMPILARE")),"")</f>
        <v>NON COMPILARE</v>
      </c>
      <c r="AI8" s="51" t="str">
        <f t="shared" si="0"/>
        <v>NON COMPILARE</v>
      </c>
      <c r="AJ8" s="51" t="str">
        <f t="shared" si="0"/>
        <v>NON COMPILARE</v>
      </c>
      <c r="AK8" s="51" t="str">
        <f t="shared" si="0"/>
        <v>NON COMPILARE</v>
      </c>
      <c r="AL8" s="51" t="str">
        <f t="shared" si="0"/>
        <v>NON COMPILARE</v>
      </c>
      <c r="AM8" s="51" t="str">
        <f t="shared" si="0"/>
        <v>NON COMPILARE</v>
      </c>
      <c r="AN8" s="50">
        <f>IF(OR($AF$4="REVA",$AF$4="PRBZ",$AF$4="PRTN"),(IF(AN10&gt;0,"ATTENZIONE:LA COLONNA NON VA COMPILATA","NON COMPILARE")),"")</f>
      </c>
      <c r="AO8" s="50">
        <f>IF(OR($AF$4="RESI",$AF$4="PRTN"),(IF(AO10&gt;0,"ATTENZIONE:LA COLONNA NON VA COMPILATA","NON COMPILARE")),"")</f>
      </c>
      <c r="AP8" s="51"/>
      <c r="AQ8" s="51"/>
      <c r="AR8" s="51"/>
      <c r="AS8" s="51"/>
      <c r="AT8" s="51"/>
      <c r="AU8" s="52"/>
    </row>
    <row r="9" spans="1:47" s="57" customFormat="1" ht="10.5" customHeight="1" hidden="1">
      <c r="A9" s="234"/>
      <c r="B9" s="235"/>
      <c r="C9" s="54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4"/>
      <c r="Q9" s="54"/>
      <c r="R9" s="55"/>
      <c r="S9" s="55"/>
      <c r="T9" s="55"/>
      <c r="U9" s="55"/>
      <c r="V9" s="55"/>
      <c r="W9" s="56"/>
      <c r="AA9" s="54"/>
      <c r="AB9" s="54"/>
      <c r="AC9" s="54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5"/>
      <c r="AQ9" s="55"/>
      <c r="AR9" s="55"/>
      <c r="AS9" s="55"/>
      <c r="AT9" s="55"/>
      <c r="AU9" s="56"/>
    </row>
    <row r="10" spans="1:47" s="57" customFormat="1" ht="21" customHeight="1" hidden="1">
      <c r="A10" s="49"/>
      <c r="B10" s="49"/>
      <c r="C10" s="54"/>
      <c r="D10" s="127">
        <f>SUM(D14:D36)</f>
        <v>0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2">
        <f>SUM(P14:P36)</f>
        <v>0</v>
      </c>
      <c r="Q10" s="72">
        <f>SUM(Q14:Q36)</f>
        <v>0</v>
      </c>
      <c r="R10" s="55"/>
      <c r="S10" s="55"/>
      <c r="T10" s="55"/>
      <c r="U10" s="55"/>
      <c r="V10" s="55"/>
      <c r="W10" s="56"/>
      <c r="AA10" s="54"/>
      <c r="AB10" s="127">
        <f>SUM(AB14:AB36)</f>
        <v>0</v>
      </c>
      <c r="AC10" s="54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72">
        <f>SUM(AN14:AN36)</f>
        <v>0</v>
      </c>
      <c r="AO10" s="72">
        <f>SUM(AO14:AO36)</f>
        <v>0</v>
      </c>
      <c r="AP10" s="55"/>
      <c r="AQ10" s="55"/>
      <c r="AR10" s="55"/>
      <c r="AS10" s="55"/>
      <c r="AT10" s="55"/>
      <c r="AU10" s="56"/>
    </row>
    <row r="11" spans="1:46" s="33" customFormat="1" ht="16.5" customHeight="1">
      <c r="A11" s="41" t="s">
        <v>80</v>
      </c>
      <c r="B11" s="41" t="s">
        <v>82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4</v>
      </c>
      <c r="J11" s="43" t="s">
        <v>4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  <c r="P11" s="43" t="s">
        <v>3</v>
      </c>
      <c r="Q11" s="43" t="s">
        <v>3</v>
      </c>
      <c r="R11" s="43" t="s">
        <v>4</v>
      </c>
      <c r="S11" s="43" t="s">
        <v>4</v>
      </c>
      <c r="T11" s="43" t="s">
        <v>4</v>
      </c>
      <c r="U11" s="43" t="s">
        <v>4</v>
      </c>
      <c r="V11" s="43" t="s">
        <v>4</v>
      </c>
      <c r="AA11" s="43" t="s">
        <v>4</v>
      </c>
      <c r="AB11" s="43" t="s">
        <v>4</v>
      </c>
      <c r="AC11" s="43" t="s">
        <v>4</v>
      </c>
      <c r="AD11" s="43" t="s">
        <v>4</v>
      </c>
      <c r="AE11" s="43" t="s">
        <v>4</v>
      </c>
      <c r="AF11" s="43" t="s">
        <v>4</v>
      </c>
      <c r="AG11" s="43" t="s">
        <v>4</v>
      </c>
      <c r="AH11" s="43" t="s">
        <v>4</v>
      </c>
      <c r="AI11" s="43" t="s">
        <v>4</v>
      </c>
      <c r="AJ11" s="43" t="s">
        <v>4</v>
      </c>
      <c r="AK11" s="43" t="s">
        <v>4</v>
      </c>
      <c r="AL11" s="43" t="s">
        <v>4</v>
      </c>
      <c r="AM11" s="43" t="s">
        <v>4</v>
      </c>
      <c r="AN11" s="43" t="s">
        <v>3</v>
      </c>
      <c r="AO11" s="43" t="s">
        <v>3</v>
      </c>
      <c r="AP11" s="43" t="s">
        <v>4</v>
      </c>
      <c r="AQ11" s="43" t="s">
        <v>4</v>
      </c>
      <c r="AR11" s="43" t="s">
        <v>4</v>
      </c>
      <c r="AS11" s="43" t="s">
        <v>4</v>
      </c>
      <c r="AT11" s="43" t="s">
        <v>4</v>
      </c>
    </row>
    <row r="12" spans="1:46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8" customFormat="1" ht="19.5" customHeight="1">
      <c r="A13" s="97"/>
      <c r="B13" s="96" t="str">
        <f>'T18'!B9</f>
        <v>006</v>
      </c>
      <c r="C13" s="202" t="str">
        <f>'T18'!C9</f>
        <v>ORGANIZZAZIONE GENERALE DELL'AMMINISTRAZIONE, GESTIONE FINANZIARIA, CONTABILE E CONTROLLO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21"/>
      <c r="AA13" s="202" t="str">
        <f>'T18'!AA9</f>
        <v>ORGANIZZAZIONE GENERALE DELL'AMMINISTRAZIONE, GESTIONE FINANZIARIA, CONTABILE E CONTROLLO</v>
      </c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21"/>
    </row>
    <row r="14" spans="1:48" s="6" customFormat="1" ht="22.5" customHeight="1">
      <c r="A14" s="45" t="str">
        <f>'T18'!A10</f>
        <v>001</v>
      </c>
      <c r="B14" s="103" t="str">
        <f>'T18'!B10</f>
        <v>ORGANI ISTITUZIONALI</v>
      </c>
      <c r="C14" s="157">
        <f aca="true" t="shared" si="1" ref="C14:H14">ROUND(AA14,0)</f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100</v>
      </c>
      <c r="H14" s="157">
        <f t="shared" si="1"/>
        <v>0</v>
      </c>
      <c r="I14" s="157">
        <f aca="true" t="shared" si="2" ref="I14:O22">ROUND(AG14,0)</f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0</v>
      </c>
      <c r="P14" s="157">
        <f aca="true" t="shared" si="3" ref="P14:V14">ROUND(AN14,0)</f>
        <v>0</v>
      </c>
      <c r="Q14" s="157">
        <f t="shared" si="3"/>
        <v>0</v>
      </c>
      <c r="R14" s="157">
        <f t="shared" si="3"/>
        <v>0</v>
      </c>
      <c r="S14" s="157">
        <f t="shared" si="3"/>
        <v>0</v>
      </c>
      <c r="T14" s="157">
        <f t="shared" si="3"/>
        <v>0</v>
      </c>
      <c r="U14" s="157">
        <f t="shared" si="3"/>
        <v>0</v>
      </c>
      <c r="V14" s="157">
        <f t="shared" si="3"/>
        <v>0</v>
      </c>
      <c r="W14" s="66" t="str">
        <f>$B$13&amp;A14</f>
        <v>006001</v>
      </c>
      <c r="X14" s="59">
        <f>IF('T18'!E10&gt;0,IF(SUM('T19'!C14:V14)=0,"ATTENZIONE: DEVE ESSERE COMPILATA ALMENO UNA CATEGORIA",""),IF(AND('T18'!$T$73&lt;&gt;0,SUM('T19'!C14:V14)&gt;0,'T18'!E10=0),"ATTENZIONE: NON SONO STATI DICHIARATI INTERVENTI IN ECONOMIA DIRETTA IN T18",""))</f>
      </c>
      <c r="Y14" s="14"/>
      <c r="Z14" s="14"/>
      <c r="AA14" s="85"/>
      <c r="AB14" s="85"/>
      <c r="AC14" s="85"/>
      <c r="AD14" s="85"/>
      <c r="AE14" s="85">
        <v>100</v>
      </c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66" t="str">
        <f aca="true" t="shared" si="4" ref="AU14:AU22">$B$13&amp;A14</f>
        <v>006001</v>
      </c>
      <c r="AV14" s="59">
        <f>IF('T18'!AC10&gt;0,IF(SUM('T19'!AA14:AT14)=0,"ATTENZIONE: DEVE ESSERE COMPILATA ALMENO UNA CATEGORIA",""),IF(AND('T18'!$T$73&lt;&gt;0,SUM('T19'!AA14:AT14)&gt;0,'T18'!AC10=0),"ATTENZIONE: NON SONO STATI DICHIARATI INTERVENTI IN ECONOMIA DIRETTA IN T18",""))</f>
      </c>
    </row>
    <row r="15" spans="1:48" s="6" customFormat="1" ht="34.5" customHeight="1">
      <c r="A15" s="45" t="str">
        <f>'T18'!A11</f>
        <v>002</v>
      </c>
      <c r="B15" s="103" t="str">
        <f>'T18'!B11</f>
        <v>GESTIONE ECONOMICA, FINANZIARIA, PROGRAMMAZIONE, PROVVEDITORATO E CONTROLLO DI GESTIONE</v>
      </c>
      <c r="C15" s="157">
        <f aca="true" t="shared" si="5" ref="C15:C22">ROUND(AA15,0)</f>
        <v>0</v>
      </c>
      <c r="D15" s="157">
        <f aca="true" t="shared" si="6" ref="D15:D22">ROUND(AB15,0)</f>
        <v>0</v>
      </c>
      <c r="E15" s="157">
        <f aca="true" t="shared" si="7" ref="E15:E22">ROUND(AC15,0)</f>
        <v>0</v>
      </c>
      <c r="F15" s="157">
        <f aca="true" t="shared" si="8" ref="F15:F22">ROUND(AD15,0)</f>
        <v>0</v>
      </c>
      <c r="G15" s="157">
        <f aca="true" t="shared" si="9" ref="G15:G22">ROUND(AE15,0)</f>
        <v>0</v>
      </c>
      <c r="H15" s="157">
        <f aca="true" t="shared" si="10" ref="H15:H22">ROUND(AF15,0)</f>
        <v>0</v>
      </c>
      <c r="I15" s="157">
        <f t="shared" si="2"/>
        <v>0</v>
      </c>
      <c r="J15" s="157">
        <f t="shared" si="2"/>
        <v>0</v>
      </c>
      <c r="K15" s="157">
        <f t="shared" si="2"/>
        <v>0</v>
      </c>
      <c r="L15" s="157">
        <f t="shared" si="2"/>
        <v>0</v>
      </c>
      <c r="M15" s="157">
        <f t="shared" si="2"/>
        <v>0</v>
      </c>
      <c r="N15" s="157">
        <f t="shared" si="2"/>
        <v>0</v>
      </c>
      <c r="O15" s="157">
        <f t="shared" si="2"/>
        <v>0</v>
      </c>
      <c r="P15" s="157">
        <f aca="true" t="shared" si="11" ref="P15:P22">ROUND(AN15,0)</f>
        <v>0</v>
      </c>
      <c r="Q15" s="157">
        <f aca="true" t="shared" si="12" ref="Q15:Q22">ROUND(AO15,0)</f>
        <v>0</v>
      </c>
      <c r="R15" s="157">
        <f aca="true" t="shared" si="13" ref="R15:R22">ROUND(AP15,0)</f>
        <v>0</v>
      </c>
      <c r="S15" s="157">
        <f aca="true" t="shared" si="14" ref="S15:S22">ROUND(AQ15,0)</f>
        <v>0</v>
      </c>
      <c r="T15" s="157">
        <f aca="true" t="shared" si="15" ref="T15:T22">ROUND(AR15,0)</f>
        <v>0</v>
      </c>
      <c r="U15" s="157">
        <f aca="true" t="shared" si="16" ref="U15:U22">ROUND(AS15,0)</f>
        <v>0</v>
      </c>
      <c r="V15" s="157">
        <f aca="true" t="shared" si="17" ref="V15:V22">ROUND(AT15,0)</f>
        <v>0</v>
      </c>
      <c r="W15" s="66" t="str">
        <f aca="true" t="shared" si="18" ref="W15:W22">$B$13&amp;A15</f>
        <v>006002</v>
      </c>
      <c r="X15" s="59">
        <f>IF('T18'!E11&gt;0,IF(SUM('T19'!C15:V15)=0,"ATTENZIONE: DEVE ESSERE COMPILATA ALMENO UNA CATEGORIA",""),IF(AND('T18'!$T$73&lt;&gt;0,SUM('T19'!C15:V15)&gt;0,'T18'!E11=0),"ATTENZIONE: NON SONO STATI DICHIARATI INTERVENTI IN ECONOMIA DIRETTA IN T18",""))</f>
      </c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66" t="str">
        <f t="shared" si="4"/>
        <v>006002</v>
      </c>
      <c r="AV15" s="59">
        <f>IF('T18'!AC11&gt;0,IF(SUM('T19'!AA15:AT15)=0,"ATTENZIONE: DEVE ESSERE COMPILATA ALMENO UNA CATEGORIA",""),IF(AND('T18'!$T$73&lt;&gt;0,SUM('T19'!AA15:AT15)&gt;0,'T18'!AC11=0),"ATTENZIONE: NON SONO STATI DICHIARATI INTERVENTI IN ECONOMIA DIRETTA IN T18",""))</f>
      </c>
    </row>
    <row r="16" spans="1:48" s="6" customFormat="1" ht="34.5" customHeight="1">
      <c r="A16" s="45" t="str">
        <f>'T18'!A12</f>
        <v>003</v>
      </c>
      <c r="B16" s="103" t="str">
        <f>'T18'!B12</f>
        <v>GESTIONE DELLE ENTRATE TRIBUTARIE E SERVIZI FISCALI</v>
      </c>
      <c r="C16" s="157">
        <f t="shared" si="5"/>
        <v>0</v>
      </c>
      <c r="D16" s="157">
        <f t="shared" si="6"/>
        <v>0</v>
      </c>
      <c r="E16" s="157">
        <f t="shared" si="7"/>
        <v>0</v>
      </c>
      <c r="F16" s="157">
        <f t="shared" si="8"/>
        <v>0</v>
      </c>
      <c r="G16" s="157">
        <f t="shared" si="9"/>
        <v>0</v>
      </c>
      <c r="H16" s="157">
        <f t="shared" si="10"/>
        <v>0</v>
      </c>
      <c r="I16" s="157">
        <f t="shared" si="2"/>
        <v>0</v>
      </c>
      <c r="J16" s="157">
        <f t="shared" si="2"/>
        <v>0</v>
      </c>
      <c r="K16" s="157">
        <f t="shared" si="2"/>
        <v>0</v>
      </c>
      <c r="L16" s="157">
        <f t="shared" si="2"/>
        <v>0</v>
      </c>
      <c r="M16" s="157">
        <f t="shared" si="2"/>
        <v>0</v>
      </c>
      <c r="N16" s="157">
        <f t="shared" si="2"/>
        <v>0</v>
      </c>
      <c r="O16" s="157">
        <f t="shared" si="2"/>
        <v>0</v>
      </c>
      <c r="P16" s="157">
        <f t="shared" si="11"/>
        <v>0</v>
      </c>
      <c r="Q16" s="157">
        <f t="shared" si="12"/>
        <v>0</v>
      </c>
      <c r="R16" s="157">
        <f t="shared" si="13"/>
        <v>0</v>
      </c>
      <c r="S16" s="157">
        <f t="shared" si="14"/>
        <v>0</v>
      </c>
      <c r="T16" s="157">
        <f t="shared" si="15"/>
        <v>0</v>
      </c>
      <c r="U16" s="157">
        <f t="shared" si="16"/>
        <v>0</v>
      </c>
      <c r="V16" s="157">
        <f t="shared" si="17"/>
        <v>0</v>
      </c>
      <c r="W16" s="66" t="str">
        <f t="shared" si="18"/>
        <v>006003</v>
      </c>
      <c r="X16" s="59">
        <f>IF('T18'!E12&gt;0,IF(SUM('T19'!C16:V16)=0,"ATTENZIONE: DEVE ESSERE COMPILATA ALMENO UNA CATEGORIA",""),IF(AND('T18'!$T$73&lt;&gt;0,SUM('T19'!C16:V16)&gt;0,'T18'!E12=0),"ATTENZIONE: NON SONO STATI DICHIARATI INTERVENTI IN ECONOMIA DIRETTA IN T18",""))</f>
      </c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66" t="str">
        <f t="shared" si="4"/>
        <v>006003</v>
      </c>
      <c r="AV16" s="59">
        <f>IF('T18'!AC12&gt;0,IF(SUM('T19'!AA16:AT16)=0,"ATTENZIONE: DEVE ESSERE COMPILATA ALMENO UNA CATEGORIA",""),IF(AND('T18'!$T$73&lt;&gt;0,SUM('T19'!AA16:AT16)&gt;0,'T18'!AC12=0),"ATTENZIONE: NON SONO STATI DICHIARATI INTERVENTI IN ECONOMIA DIRETTA IN T18",""))</f>
      </c>
    </row>
    <row r="17" spans="1:48" s="6" customFormat="1" ht="34.5" customHeight="1">
      <c r="A17" s="45" t="str">
        <f>'T18'!A13</f>
        <v>005</v>
      </c>
      <c r="B17" s="103" t="str">
        <f>'T18'!B13</f>
        <v>RISORSE UMANE </v>
      </c>
      <c r="C17" s="157">
        <f t="shared" si="5"/>
        <v>0</v>
      </c>
      <c r="D17" s="157">
        <f t="shared" si="6"/>
        <v>0</v>
      </c>
      <c r="E17" s="157">
        <f t="shared" si="7"/>
        <v>500</v>
      </c>
      <c r="F17" s="157">
        <f t="shared" si="8"/>
        <v>0</v>
      </c>
      <c r="G17" s="157">
        <f t="shared" si="9"/>
        <v>0</v>
      </c>
      <c r="H17" s="157">
        <f t="shared" si="10"/>
        <v>0</v>
      </c>
      <c r="I17" s="157">
        <f t="shared" si="2"/>
        <v>0</v>
      </c>
      <c r="J17" s="157">
        <f t="shared" si="2"/>
        <v>0</v>
      </c>
      <c r="K17" s="157">
        <f t="shared" si="2"/>
        <v>0</v>
      </c>
      <c r="L17" s="157">
        <f t="shared" si="2"/>
        <v>0</v>
      </c>
      <c r="M17" s="157">
        <f t="shared" si="2"/>
        <v>0</v>
      </c>
      <c r="N17" s="157">
        <f t="shared" si="2"/>
        <v>0</v>
      </c>
      <c r="O17" s="157">
        <f t="shared" si="2"/>
        <v>0</v>
      </c>
      <c r="P17" s="157">
        <f t="shared" si="11"/>
        <v>0</v>
      </c>
      <c r="Q17" s="157">
        <f t="shared" si="12"/>
        <v>0</v>
      </c>
      <c r="R17" s="157">
        <f t="shared" si="13"/>
        <v>0</v>
      </c>
      <c r="S17" s="157">
        <f t="shared" si="14"/>
        <v>0</v>
      </c>
      <c r="T17" s="157">
        <f t="shared" si="15"/>
        <v>0</v>
      </c>
      <c r="U17" s="157">
        <f t="shared" si="16"/>
        <v>0</v>
      </c>
      <c r="V17" s="157">
        <f t="shared" si="17"/>
        <v>0</v>
      </c>
      <c r="W17" s="66" t="str">
        <f t="shared" si="18"/>
        <v>006005</v>
      </c>
      <c r="X17" s="59">
        <f>IF('T18'!E13&gt;0,IF(SUM('T19'!C17:V17)=0,"ATTENZIONE: DEVE ESSERE COMPILATA ALMENO UNA CATEGORIA",""),IF(AND('T18'!$T$73&lt;&gt;0,SUM('T19'!C17:V17)&gt;0,'T18'!E13=0),"ATTENZIONE: NON SONO STATI DICHIARATI INTERVENTI IN ECONOMIA DIRETTA IN T18",""))</f>
      </c>
      <c r="AA17" s="85"/>
      <c r="AB17" s="85"/>
      <c r="AC17" s="85">
        <v>500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66" t="str">
        <f t="shared" si="4"/>
        <v>006005</v>
      </c>
      <c r="AV17" s="59">
        <f>IF('T18'!AC13&gt;0,IF(SUM('T19'!AA17:AT17)=0,"ATTENZIONE: DEVE ESSERE COMPILATA ALMENO UNA CATEGORIA",""),IF(AND('T18'!$T$73&lt;&gt;0,SUM('T19'!AA17:AT17)&gt;0,'T18'!AC13=0),"ATTENZIONE: NON SONO STATI DICHIARATI INTERVENTI IN ECONOMIA DIRETTA IN T18",""))</f>
      </c>
    </row>
    <row r="18" spans="1:48" s="6" customFormat="1" ht="34.5" customHeight="1">
      <c r="A18" s="45" t="str">
        <f>'T18'!A14</f>
        <v>006</v>
      </c>
      <c r="B18" s="103" t="str">
        <f>'T18'!B14</f>
        <v>SERVIZI LEGALI</v>
      </c>
      <c r="C18" s="157">
        <f aca="true" t="shared" si="19" ref="C18:H19">ROUND(AA18,0)</f>
        <v>0</v>
      </c>
      <c r="D18" s="157">
        <f t="shared" si="19"/>
        <v>0</v>
      </c>
      <c r="E18" s="157">
        <f t="shared" si="19"/>
        <v>0</v>
      </c>
      <c r="F18" s="157">
        <f t="shared" si="19"/>
        <v>0</v>
      </c>
      <c r="G18" s="157">
        <f t="shared" si="19"/>
        <v>100</v>
      </c>
      <c r="H18" s="157">
        <f t="shared" si="19"/>
        <v>0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157">
        <f t="shared" si="2"/>
        <v>0</v>
      </c>
      <c r="M18" s="157">
        <f t="shared" si="2"/>
        <v>0</v>
      </c>
      <c r="N18" s="157">
        <f t="shared" si="2"/>
        <v>0</v>
      </c>
      <c r="O18" s="157">
        <f t="shared" si="2"/>
        <v>0</v>
      </c>
      <c r="P18" s="157">
        <f aca="true" t="shared" si="20" ref="P18:V19">ROUND(AN18,0)</f>
        <v>0</v>
      </c>
      <c r="Q18" s="157">
        <f t="shared" si="20"/>
        <v>0</v>
      </c>
      <c r="R18" s="157">
        <f t="shared" si="20"/>
        <v>0</v>
      </c>
      <c r="S18" s="157">
        <f t="shared" si="20"/>
        <v>0</v>
      </c>
      <c r="T18" s="157">
        <f t="shared" si="20"/>
        <v>0</v>
      </c>
      <c r="U18" s="157">
        <f t="shared" si="20"/>
        <v>0</v>
      </c>
      <c r="V18" s="157">
        <f t="shared" si="20"/>
        <v>0</v>
      </c>
      <c r="W18" s="66" t="str">
        <f>$B$13&amp;A18</f>
        <v>006006</v>
      </c>
      <c r="X18" s="59"/>
      <c r="AA18" s="85"/>
      <c r="AB18" s="85"/>
      <c r="AC18" s="85"/>
      <c r="AD18" s="85"/>
      <c r="AE18" s="85">
        <v>100</v>
      </c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66" t="str">
        <f t="shared" si="4"/>
        <v>006006</v>
      </c>
      <c r="AV18" s="59">
        <f>IF('T18'!AC14&gt;0,IF(SUM('T19'!AA18:AT18)=0,"ATTENZIONE: DEVE ESSERE COMPILATA ALMENO UNA CATEGORIA",""),IF(AND('T18'!$T$73&lt;&gt;0,SUM('T19'!AA18:AT18)&gt;0,'T18'!AC14=0),"ATTENZIONE: NON SONO STATI DICHIARATI INTERVENTI IN ECONOMIA DIRETTA IN T18",""))</f>
      </c>
    </row>
    <row r="19" spans="1:48" s="6" customFormat="1" ht="34.5" customHeight="1">
      <c r="A19" s="45" t="str">
        <f>'T18'!A15</f>
        <v>007</v>
      </c>
      <c r="B19" s="103" t="str">
        <f>'T18'!B15</f>
        <v>SERVIZI DI SUPPORTO</v>
      </c>
      <c r="C19" s="157">
        <f t="shared" si="19"/>
        <v>0</v>
      </c>
      <c r="D19" s="157">
        <f t="shared" si="19"/>
        <v>0</v>
      </c>
      <c r="E19" s="157">
        <f t="shared" si="19"/>
        <v>0</v>
      </c>
      <c r="F19" s="157">
        <f t="shared" si="19"/>
        <v>0</v>
      </c>
      <c r="G19" s="157">
        <f t="shared" si="19"/>
        <v>100</v>
      </c>
      <c r="H19" s="157">
        <f t="shared" si="19"/>
        <v>0</v>
      </c>
      <c r="I19" s="157">
        <f t="shared" si="2"/>
        <v>0</v>
      </c>
      <c r="J19" s="157">
        <f t="shared" si="2"/>
        <v>0</v>
      </c>
      <c r="K19" s="157">
        <f t="shared" si="2"/>
        <v>0</v>
      </c>
      <c r="L19" s="157">
        <f t="shared" si="2"/>
        <v>0</v>
      </c>
      <c r="M19" s="157">
        <f t="shared" si="2"/>
        <v>0</v>
      </c>
      <c r="N19" s="157">
        <f t="shared" si="2"/>
        <v>0</v>
      </c>
      <c r="O19" s="157">
        <f t="shared" si="2"/>
        <v>0</v>
      </c>
      <c r="P19" s="157">
        <f t="shared" si="20"/>
        <v>0</v>
      </c>
      <c r="Q19" s="157">
        <f t="shared" si="20"/>
        <v>0</v>
      </c>
      <c r="R19" s="157">
        <f t="shared" si="20"/>
        <v>0</v>
      </c>
      <c r="S19" s="157">
        <f t="shared" si="20"/>
        <v>0</v>
      </c>
      <c r="T19" s="157">
        <f t="shared" si="20"/>
        <v>0</v>
      </c>
      <c r="U19" s="157">
        <f t="shared" si="20"/>
        <v>0</v>
      </c>
      <c r="V19" s="157">
        <f t="shared" si="20"/>
        <v>0</v>
      </c>
      <c r="W19" s="66" t="str">
        <f>$B$13&amp;A19</f>
        <v>006007</v>
      </c>
      <c r="X19" s="59"/>
      <c r="AA19" s="85"/>
      <c r="AB19" s="85"/>
      <c r="AC19" s="85"/>
      <c r="AD19" s="85"/>
      <c r="AE19" s="85">
        <v>100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66" t="str">
        <f t="shared" si="4"/>
        <v>006007</v>
      </c>
      <c r="AV19" s="59">
        <f>IF('T18'!AC15&gt;0,IF(SUM('T19'!AA19:AT19)=0,"ATTENZIONE: DEVE ESSERE COMPILATA ALMENO UNA CATEGORIA",""),IF(AND('T18'!$T$73&lt;&gt;0,SUM('T19'!AA19:AT19)&gt;0,'T18'!AC15=0),"ATTENZIONE: NON SONO STATI DICHIARATI INTERVENTI IN ECONOMIA DIRETTA IN T18",""))</f>
      </c>
    </row>
    <row r="20" spans="1:48" s="6" customFormat="1" ht="22.5" customHeight="1">
      <c r="A20" s="45" t="str">
        <f>'T18'!A16</f>
        <v>008</v>
      </c>
      <c r="B20" s="103" t="str">
        <f>'T18'!B16</f>
        <v>MESSI COMUNALI</v>
      </c>
      <c r="C20" s="157">
        <f t="shared" si="5"/>
        <v>0</v>
      </c>
      <c r="D20" s="157">
        <f t="shared" si="6"/>
        <v>0</v>
      </c>
      <c r="E20" s="157">
        <f t="shared" si="7"/>
        <v>0</v>
      </c>
      <c r="F20" s="157">
        <f t="shared" si="8"/>
        <v>0</v>
      </c>
      <c r="G20" s="157">
        <f t="shared" si="9"/>
        <v>100</v>
      </c>
      <c r="H20" s="157">
        <f t="shared" si="10"/>
        <v>0</v>
      </c>
      <c r="I20" s="157">
        <f t="shared" si="2"/>
        <v>0</v>
      </c>
      <c r="J20" s="157">
        <f t="shared" si="2"/>
        <v>0</v>
      </c>
      <c r="K20" s="157">
        <f t="shared" si="2"/>
        <v>0</v>
      </c>
      <c r="L20" s="157">
        <f t="shared" si="2"/>
        <v>0</v>
      </c>
      <c r="M20" s="157">
        <f t="shared" si="2"/>
        <v>0</v>
      </c>
      <c r="N20" s="157">
        <f t="shared" si="2"/>
        <v>0</v>
      </c>
      <c r="O20" s="157">
        <f t="shared" si="2"/>
        <v>0</v>
      </c>
      <c r="P20" s="157">
        <f t="shared" si="11"/>
        <v>0</v>
      </c>
      <c r="Q20" s="157">
        <f t="shared" si="12"/>
        <v>0</v>
      </c>
      <c r="R20" s="157">
        <f t="shared" si="13"/>
        <v>0</v>
      </c>
      <c r="S20" s="157">
        <f t="shared" si="14"/>
        <v>0</v>
      </c>
      <c r="T20" s="157">
        <f t="shared" si="15"/>
        <v>0</v>
      </c>
      <c r="U20" s="157">
        <f t="shared" si="16"/>
        <v>0</v>
      </c>
      <c r="V20" s="157">
        <f t="shared" si="17"/>
        <v>0</v>
      </c>
      <c r="W20" s="66" t="str">
        <f t="shared" si="18"/>
        <v>006008</v>
      </c>
      <c r="X20" s="59">
        <f>IF('T18'!E16&gt;0,IF(SUM('T19'!C20:V20)=0,"ATTENZIONE: DEVE ESSERE COMPILATA ALMENO UNA CATEGORIA",""),IF(AND('T18'!$T$73&lt;&gt;0,SUM('T19'!C20:V20)&gt;0,'T18'!E16=0),"ATTENZIONE: NON SONO STATI DICHIARATI INTERVENTI IN ECONOMIA DIRETTA IN T18",""))</f>
      </c>
      <c r="AA20" s="85"/>
      <c r="AB20" s="85"/>
      <c r="AC20" s="85"/>
      <c r="AD20" s="85"/>
      <c r="AE20" s="85">
        <v>100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66" t="str">
        <f t="shared" si="4"/>
        <v>006008</v>
      </c>
      <c r="AV20" s="59">
        <f>IF('T18'!AC16&gt;0,IF(SUM('T19'!AA20:AT20)=0,"ATTENZIONE: DEVE ESSERE COMPILATA ALMENO UNA CATEGORIA",""),IF(AND('T18'!$T$73&lt;&gt;0,SUM('T19'!AA20:AT20)&gt;0,'T18'!AC16=0),"ATTENZIONE: NON SONO STATI DICHIARATI INTERVENTI IN ECONOMIA DIRETTA IN T18",""))</f>
      </c>
    </row>
    <row r="21" spans="1:48" s="6" customFormat="1" ht="22.5" customHeight="1">
      <c r="A21" s="45" t="str">
        <f>'T18'!A17</f>
        <v>009</v>
      </c>
      <c r="B21" s="103" t="str">
        <f>'T18'!B17</f>
        <v>SERVIZI INFORMATIVI</v>
      </c>
      <c r="C21" s="157">
        <f t="shared" si="5"/>
        <v>0</v>
      </c>
      <c r="D21" s="157">
        <f t="shared" si="6"/>
        <v>0</v>
      </c>
      <c r="E21" s="157">
        <f t="shared" si="7"/>
        <v>0</v>
      </c>
      <c r="F21" s="157">
        <f t="shared" si="8"/>
        <v>100</v>
      </c>
      <c r="G21" s="157">
        <f t="shared" si="9"/>
        <v>0</v>
      </c>
      <c r="H21" s="157">
        <f t="shared" si="10"/>
        <v>0</v>
      </c>
      <c r="I21" s="157">
        <f t="shared" si="2"/>
        <v>0</v>
      </c>
      <c r="J21" s="157">
        <f t="shared" si="2"/>
        <v>0</v>
      </c>
      <c r="K21" s="157">
        <f t="shared" si="2"/>
        <v>0</v>
      </c>
      <c r="L21" s="157">
        <f t="shared" si="2"/>
        <v>0</v>
      </c>
      <c r="M21" s="157">
        <f t="shared" si="2"/>
        <v>0</v>
      </c>
      <c r="N21" s="157">
        <f t="shared" si="2"/>
        <v>0</v>
      </c>
      <c r="O21" s="157">
        <f t="shared" si="2"/>
        <v>0</v>
      </c>
      <c r="P21" s="157">
        <f t="shared" si="11"/>
        <v>0</v>
      </c>
      <c r="Q21" s="157">
        <f t="shared" si="12"/>
        <v>0</v>
      </c>
      <c r="R21" s="157">
        <f t="shared" si="13"/>
        <v>0</v>
      </c>
      <c r="S21" s="157">
        <f t="shared" si="14"/>
        <v>0</v>
      </c>
      <c r="T21" s="157">
        <f t="shared" si="15"/>
        <v>0</v>
      </c>
      <c r="U21" s="157">
        <f t="shared" si="16"/>
        <v>0</v>
      </c>
      <c r="V21" s="157">
        <f t="shared" si="17"/>
        <v>0</v>
      </c>
      <c r="W21" s="66" t="str">
        <f t="shared" si="18"/>
        <v>006009</v>
      </c>
      <c r="X21" s="59">
        <f>IF('T18'!E17&gt;0,IF(SUM('T19'!C21:V21)=0,"ATTENZIONE: DEVE ESSERE COMPILATA ALMENO UNA CATEGORIA",""),IF(AND('T18'!$T$73&lt;&gt;0,SUM('T19'!C21:V21)&gt;0,'T18'!E17=0),"ATTENZIONE: NON SONO STATI DICHIARATI INTERVENTI IN ECONOMIA DIRETTA IN T18",""))</f>
      </c>
      <c r="AA21" s="85"/>
      <c r="AB21" s="85"/>
      <c r="AC21" s="85"/>
      <c r="AD21" s="85">
        <v>100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66" t="str">
        <f t="shared" si="4"/>
        <v>006009</v>
      </c>
      <c r="AV21" s="59">
        <f>IF('T18'!AC17&gt;0,IF(SUM('T19'!AA21:AT21)=0,"ATTENZIONE: DEVE ESSERE COMPILATA ALMENO UNA CATEGORIA",""),IF(AND('T18'!$T$73&lt;&gt;0,SUM('T19'!AA21:AT21)&gt;0,'T18'!AC17=0),"ATTENZIONE: NON SONO STATI DICHIARATI INTERVENTI IN ECONOMIA DIRETTA IN T18",""))</f>
      </c>
    </row>
    <row r="22" spans="1:48" s="6" customFormat="1" ht="22.5" customHeight="1">
      <c r="A22" s="45" t="str">
        <f>'T18'!A18</f>
        <v>010</v>
      </c>
      <c r="B22" s="103" t="str">
        <f>'T18'!B18</f>
        <v>SERVIZI STATISTICI</v>
      </c>
      <c r="C22" s="157">
        <f t="shared" si="5"/>
        <v>0</v>
      </c>
      <c r="D22" s="157">
        <f t="shared" si="6"/>
        <v>0</v>
      </c>
      <c r="E22" s="157">
        <f t="shared" si="7"/>
        <v>0</v>
      </c>
      <c r="F22" s="157">
        <f t="shared" si="8"/>
        <v>100</v>
      </c>
      <c r="G22" s="157">
        <f t="shared" si="9"/>
        <v>0</v>
      </c>
      <c r="H22" s="157">
        <f t="shared" si="10"/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0</v>
      </c>
      <c r="N22" s="157">
        <f t="shared" si="2"/>
        <v>0</v>
      </c>
      <c r="O22" s="157">
        <f t="shared" si="2"/>
        <v>0</v>
      </c>
      <c r="P22" s="157">
        <f t="shared" si="11"/>
        <v>0</v>
      </c>
      <c r="Q22" s="157">
        <f t="shared" si="12"/>
        <v>0</v>
      </c>
      <c r="R22" s="157">
        <f t="shared" si="13"/>
        <v>0</v>
      </c>
      <c r="S22" s="157">
        <f t="shared" si="14"/>
        <v>0</v>
      </c>
      <c r="T22" s="157">
        <f t="shared" si="15"/>
        <v>0</v>
      </c>
      <c r="U22" s="157">
        <f t="shared" si="16"/>
        <v>0</v>
      </c>
      <c r="V22" s="157">
        <f t="shared" si="17"/>
        <v>0</v>
      </c>
      <c r="W22" s="66" t="str">
        <f t="shared" si="18"/>
        <v>006010</v>
      </c>
      <c r="X22" s="59">
        <f>IF('T18'!E18&gt;0,IF(SUM('T19'!C22:V22)=0,"ATTENZIONE: DEVE ESSERE COMPILATA ALMENO UNA CATEGORIA",""),IF(AND('T18'!$T$73&lt;&gt;0,SUM('T19'!C22:V22)&gt;0,'T18'!E18=0),"ATTENZIONE: NON SONO STATI DICHIARATI INTERVENTI IN ECONOMIA DIRETTA IN T18",""))</f>
      </c>
      <c r="AA22" s="85"/>
      <c r="AB22" s="85"/>
      <c r="AC22" s="85"/>
      <c r="AD22" s="85">
        <v>100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66" t="str">
        <f t="shared" si="4"/>
        <v>006010</v>
      </c>
      <c r="AV22" s="59">
        <f>IF('T18'!AC18&gt;0,IF(SUM('T19'!AA22:AT22)=0,"ATTENZIONE: DEVE ESSERE COMPILATA ALMENO UNA CATEGORIA",""),IF(AND('T18'!$T$73&lt;&gt;0,SUM('T19'!AA22:AT22)&gt;0,'T18'!AC18=0),"ATTENZIONE: NON SONO STATI DICHIARATI INTERVENTI IN ECONOMIA DIRETTA IN T18",""))</f>
      </c>
    </row>
    <row r="23" spans="1:48" s="8" customFormat="1" ht="36" customHeight="1">
      <c r="A23" s="97"/>
      <c r="B23" s="96" t="str">
        <f>'T18'!B19</f>
        <v>007</v>
      </c>
      <c r="C23" s="200" t="str">
        <f>'T18'!C19</f>
        <v>ORGANIZZAZIONE DEI SERVIZI PUBBLICI DI INTERESSE GENERALE DI AMBITO COMUNALE, IVI COMPRESI I SERVIZI DI TRASPORTO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22"/>
      <c r="X23" s="59"/>
      <c r="AA23" s="200" t="str">
        <f>'T18'!AA19</f>
        <v>ORGANIZZAZIONE DEI SERVIZI PUBBLICI DI INTERESSE GENERALE DI AMBITO COMUNALE, IVI COMPRESI I SERVIZI DI TRASPORTO</v>
      </c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22"/>
      <c r="AV23" s="59"/>
    </row>
    <row r="24" spans="1:48" s="6" customFormat="1" ht="22.5" customHeight="1">
      <c r="A24" s="45" t="str">
        <f>'T18'!A20</f>
        <v>001</v>
      </c>
      <c r="B24" s="103" t="str">
        <f>'T18'!B20</f>
        <v>TRASPORTO PUBBLICO FERROVIARIO</v>
      </c>
      <c r="C24" s="157">
        <f aca="true" t="shared" si="21" ref="C24:H26">ROUND(AA24,0)</f>
        <v>0</v>
      </c>
      <c r="D24" s="157">
        <f t="shared" si="21"/>
        <v>0</v>
      </c>
      <c r="E24" s="157">
        <f t="shared" si="21"/>
        <v>0</v>
      </c>
      <c r="F24" s="157">
        <f t="shared" si="21"/>
        <v>0</v>
      </c>
      <c r="G24" s="157">
        <f t="shared" si="21"/>
        <v>0</v>
      </c>
      <c r="H24" s="157">
        <f t="shared" si="21"/>
        <v>0</v>
      </c>
      <c r="I24" s="157">
        <f aca="true" t="shared" si="22" ref="I24:O26">ROUND(AG24,0)</f>
        <v>0</v>
      </c>
      <c r="J24" s="157">
        <f t="shared" si="22"/>
        <v>0</v>
      </c>
      <c r="K24" s="157">
        <f t="shared" si="22"/>
        <v>0</v>
      </c>
      <c r="L24" s="157">
        <f t="shared" si="22"/>
        <v>0</v>
      </c>
      <c r="M24" s="157">
        <f t="shared" si="22"/>
        <v>0</v>
      </c>
      <c r="N24" s="157">
        <f t="shared" si="22"/>
        <v>0</v>
      </c>
      <c r="O24" s="157">
        <f t="shared" si="22"/>
        <v>0</v>
      </c>
      <c r="P24" s="157">
        <f aca="true" t="shared" si="23" ref="P24:V26">ROUND(AN24,0)</f>
        <v>0</v>
      </c>
      <c r="Q24" s="157">
        <f t="shared" si="23"/>
        <v>0</v>
      </c>
      <c r="R24" s="157">
        <f t="shared" si="23"/>
        <v>0</v>
      </c>
      <c r="S24" s="157">
        <f t="shared" si="23"/>
        <v>0</v>
      </c>
      <c r="T24" s="157">
        <f t="shared" si="23"/>
        <v>0</v>
      </c>
      <c r="U24" s="157">
        <f t="shared" si="23"/>
        <v>0</v>
      </c>
      <c r="V24" s="157">
        <f t="shared" si="23"/>
        <v>0</v>
      </c>
      <c r="W24" s="66" t="str">
        <f>$B$23&amp;A24</f>
        <v>007001</v>
      </c>
      <c r="X24" s="59">
        <f>IF('T18'!E20&gt;0,IF(SUM('T19'!C24:V24)=0,"ATTENZIONE: DEVE ESSERE COMPILATA ALMENO UNA CATEGORIA",""),IF(AND('T18'!$T$73&lt;&gt;0,SUM('T19'!C24:V24)&gt;0,'T18'!E20=0),"ATTENZIONE: NON SONO STATI DICHIARATI INTERVENTI IN ECONOMIA DIRETTA IN T18",""))</f>
      </c>
      <c r="Y24" s="14"/>
      <c r="Z24" s="1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66" t="str">
        <f>$B$23&amp;A24</f>
        <v>007001</v>
      </c>
      <c r="AV24" s="59">
        <f>IF('T18'!AC20&gt;0,IF(SUM('T19'!AA24:AT24)=0,"ATTENZIONE: DEVE ESSERE COMPILATA ALMENO UNA CATEGORIA",""),IF(AND('T18'!$T$73&lt;&gt;0,SUM('T19'!AA24:AT24)&gt;0,'T18'!AC20=0),"ATTENZIONE: NON SONO STATI DICHIARATI INTERVENTI IN ECONOMIA DIRETTA IN T18",""))</f>
      </c>
    </row>
    <row r="25" spans="1:48" s="6" customFormat="1" ht="22.5" customHeight="1">
      <c r="A25" s="45" t="str">
        <f>'T18'!A21</f>
        <v>002</v>
      </c>
      <c r="B25" s="103" t="str">
        <f>'T18'!B21</f>
        <v>TRASPORTO PUBBLICO SU STRADA</v>
      </c>
      <c r="C25" s="157">
        <f t="shared" si="21"/>
        <v>0</v>
      </c>
      <c r="D25" s="157">
        <f t="shared" si="21"/>
        <v>0</v>
      </c>
      <c r="E25" s="157">
        <f t="shared" si="21"/>
        <v>200</v>
      </c>
      <c r="F25" s="157">
        <f t="shared" si="21"/>
        <v>0</v>
      </c>
      <c r="G25" s="157">
        <f t="shared" si="21"/>
        <v>0</v>
      </c>
      <c r="H25" s="157">
        <f t="shared" si="21"/>
        <v>0</v>
      </c>
      <c r="I25" s="157">
        <f t="shared" si="22"/>
        <v>0</v>
      </c>
      <c r="J25" s="157">
        <f t="shared" si="22"/>
        <v>0</v>
      </c>
      <c r="K25" s="157">
        <f t="shared" si="22"/>
        <v>0</v>
      </c>
      <c r="L25" s="157">
        <f t="shared" si="22"/>
        <v>0</v>
      </c>
      <c r="M25" s="157">
        <f t="shared" si="22"/>
        <v>0</v>
      </c>
      <c r="N25" s="157">
        <f t="shared" si="22"/>
        <v>0</v>
      </c>
      <c r="O25" s="157">
        <f t="shared" si="22"/>
        <v>0</v>
      </c>
      <c r="P25" s="157">
        <f t="shared" si="23"/>
        <v>0</v>
      </c>
      <c r="Q25" s="157">
        <f t="shared" si="23"/>
        <v>0</v>
      </c>
      <c r="R25" s="157">
        <f t="shared" si="23"/>
        <v>0</v>
      </c>
      <c r="S25" s="157">
        <f t="shared" si="23"/>
        <v>0</v>
      </c>
      <c r="T25" s="157">
        <f t="shared" si="23"/>
        <v>0</v>
      </c>
      <c r="U25" s="157">
        <f t="shared" si="23"/>
        <v>0</v>
      </c>
      <c r="V25" s="157">
        <f t="shared" si="23"/>
        <v>0</v>
      </c>
      <c r="W25" s="66" t="str">
        <f>$B$23&amp;A25</f>
        <v>007002</v>
      </c>
      <c r="X25" s="59">
        <f>IF('T18'!E21&gt;0,IF(SUM('T19'!C25:V25)=0,"ATTENZIONE: DEVE ESSERE COMPILATA ALMENO UNA CATEGORIA",""),IF(AND('T18'!$T$73&lt;&gt;0,SUM('T19'!C25:V25)&gt;0,'T18'!E21=0),"ATTENZIONE: NON SONO STATI DICHIARATI INTERVENTI IN ECONOMIA DIRETTA IN T18",""))</f>
      </c>
      <c r="AA25" s="85"/>
      <c r="AB25" s="85"/>
      <c r="AC25" s="85">
        <v>200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6" t="str">
        <f>$B$23&amp;A25</f>
        <v>007002</v>
      </c>
      <c r="AV25" s="59">
        <f>IF('T18'!AC21&gt;0,IF(SUM('T19'!AA25:AT25)=0,"ATTENZIONE: DEVE ESSERE COMPILATA ALMENO UNA CATEGORIA",""),IF(AND('T18'!$T$73&lt;&gt;0,SUM('T19'!AA25:AT25)&gt;0,'T18'!AC21=0),"ATTENZIONE: NON SONO STATI DICHIARATI INTERVENTI IN ECONOMIA DIRETTA IN T18",""))</f>
      </c>
    </row>
    <row r="26" spans="1:48" s="6" customFormat="1" ht="22.5" customHeight="1">
      <c r="A26" s="45" t="str">
        <f>'T18'!A22</f>
        <v>003</v>
      </c>
      <c r="B26" s="103" t="str">
        <f>'T18'!B22</f>
        <v>TRASPORTO PUBBLICO PER VIE D'ACQUA</v>
      </c>
      <c r="C26" s="157">
        <f t="shared" si="21"/>
        <v>0</v>
      </c>
      <c r="D26" s="157">
        <f t="shared" si="21"/>
        <v>0</v>
      </c>
      <c r="E26" s="157">
        <f t="shared" si="21"/>
        <v>0</v>
      </c>
      <c r="F26" s="157">
        <f t="shared" si="21"/>
        <v>0</v>
      </c>
      <c r="G26" s="157">
        <f t="shared" si="21"/>
        <v>0</v>
      </c>
      <c r="H26" s="157">
        <f t="shared" si="21"/>
        <v>0</v>
      </c>
      <c r="I26" s="157">
        <f t="shared" si="22"/>
        <v>0</v>
      </c>
      <c r="J26" s="157">
        <f t="shared" si="22"/>
        <v>0</v>
      </c>
      <c r="K26" s="157">
        <f t="shared" si="22"/>
        <v>0</v>
      </c>
      <c r="L26" s="157">
        <f t="shared" si="22"/>
        <v>0</v>
      </c>
      <c r="M26" s="157">
        <f t="shared" si="22"/>
        <v>0</v>
      </c>
      <c r="N26" s="157">
        <f t="shared" si="22"/>
        <v>0</v>
      </c>
      <c r="O26" s="157">
        <f t="shared" si="22"/>
        <v>0</v>
      </c>
      <c r="P26" s="157">
        <f t="shared" si="23"/>
        <v>0</v>
      </c>
      <c r="Q26" s="157">
        <f t="shared" si="23"/>
        <v>0</v>
      </c>
      <c r="R26" s="157">
        <f t="shared" si="23"/>
        <v>0</v>
      </c>
      <c r="S26" s="157">
        <f t="shared" si="23"/>
        <v>0</v>
      </c>
      <c r="T26" s="157">
        <f t="shared" si="23"/>
        <v>0</v>
      </c>
      <c r="U26" s="157">
        <f t="shared" si="23"/>
        <v>0</v>
      </c>
      <c r="V26" s="157">
        <f t="shared" si="23"/>
        <v>0</v>
      </c>
      <c r="W26" s="66" t="str">
        <f>$B$23&amp;A26</f>
        <v>007003</v>
      </c>
      <c r="X26" s="59">
        <f>IF('T18'!E22&gt;0,IF(SUM('T19'!C26:V26)=0,"ATTENZIONE: DEVE ESSERE COMPILATA ALMENO UNA CATEGORIA",""),IF(AND('T18'!$T$73&lt;&gt;0,SUM('T19'!C26:V26)&gt;0,'T18'!E22=0),"ATTENZIONE: NON SONO STATI DICHIARATI INTERVENTI IN ECONOMIA DIRETTA IN T18",""))</f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66" t="str">
        <f>$B$23&amp;A26</f>
        <v>007003</v>
      </c>
      <c r="AV26" s="59">
        <f>IF('T18'!AC22&gt;0,IF(SUM('T19'!AA26:AT26)=0,"ATTENZIONE: DEVE ESSERE COMPILATA ALMENO UNA CATEGORIA",""),IF(AND('T18'!$T$73&lt;&gt;0,SUM('T19'!AA26:AT26)&gt;0,'T18'!AC22=0),"ATTENZIONE: NON SONO STATI DICHIARATI INTERVENTI IN ECONOMIA DIRETTA IN T18",""))</f>
      </c>
    </row>
    <row r="27" spans="1:48" s="8" customFormat="1" ht="19.5" customHeight="1">
      <c r="A27" s="97"/>
      <c r="B27" s="96" t="str">
        <f>'T18'!B23</f>
        <v>008</v>
      </c>
      <c r="C27" s="202" t="str">
        <f>'T18'!C23</f>
        <v>CATASTO, AD ECCEZIONE DELLE FUNZIONI MANTENUTE ALLO STATO DALLA NORMATIVA VIGENTE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21"/>
      <c r="W27" s="66"/>
      <c r="X27" s="59"/>
      <c r="AA27" s="202" t="str">
        <f>'T18'!AA23</f>
        <v>CATASTO, AD ECCEZIONE DELLE FUNZIONI MANTENUTE ALLO STATO DALLA NORMATIVA VIGENTE</v>
      </c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21"/>
      <c r="AU27" s="66"/>
      <c r="AV27" s="59"/>
    </row>
    <row r="28" spans="1:48" s="6" customFormat="1" ht="22.5" customHeight="1">
      <c r="A28" s="45" t="str">
        <f>'T18'!A24</f>
        <v>001</v>
      </c>
      <c r="B28" s="103" t="str">
        <f>'T18'!B24</f>
        <v>VERIFICHE CATASTALI E TRIBUTARIE</v>
      </c>
      <c r="C28" s="157">
        <f aca="true" t="shared" si="24" ref="C28:H28">ROUND(AA28,0)</f>
        <v>0</v>
      </c>
      <c r="D28" s="157">
        <f t="shared" si="24"/>
        <v>0</v>
      </c>
      <c r="E28" s="157">
        <f t="shared" si="24"/>
        <v>0</v>
      </c>
      <c r="F28" s="157">
        <f t="shared" si="24"/>
        <v>200</v>
      </c>
      <c r="G28" s="157">
        <f t="shared" si="24"/>
        <v>0</v>
      </c>
      <c r="H28" s="157">
        <f t="shared" si="24"/>
        <v>0</v>
      </c>
      <c r="I28" s="157">
        <f aca="true" t="shared" si="25" ref="I28:O28">ROUND(AG28,0)</f>
        <v>0</v>
      </c>
      <c r="J28" s="157">
        <f t="shared" si="25"/>
        <v>0</v>
      </c>
      <c r="K28" s="157">
        <f t="shared" si="25"/>
        <v>0</v>
      </c>
      <c r="L28" s="157">
        <f t="shared" si="25"/>
        <v>0</v>
      </c>
      <c r="M28" s="157">
        <f t="shared" si="25"/>
        <v>0</v>
      </c>
      <c r="N28" s="157">
        <f t="shared" si="25"/>
        <v>0</v>
      </c>
      <c r="O28" s="157">
        <f t="shared" si="25"/>
        <v>0</v>
      </c>
      <c r="P28" s="157">
        <f aca="true" t="shared" si="26" ref="P28:V28">ROUND(AN28,0)</f>
        <v>0</v>
      </c>
      <c r="Q28" s="157">
        <f t="shared" si="26"/>
        <v>0</v>
      </c>
      <c r="R28" s="157">
        <f t="shared" si="26"/>
        <v>0</v>
      </c>
      <c r="S28" s="157">
        <f t="shared" si="26"/>
        <v>0</v>
      </c>
      <c r="T28" s="157">
        <f t="shared" si="26"/>
        <v>0</v>
      </c>
      <c r="U28" s="157">
        <f t="shared" si="26"/>
        <v>0</v>
      </c>
      <c r="V28" s="157">
        <f t="shared" si="26"/>
        <v>0</v>
      </c>
      <c r="W28" s="66" t="str">
        <f>$B$27&amp;A28</f>
        <v>008001</v>
      </c>
      <c r="X28" s="59" t="str">
        <f>IF('T18'!E24&gt;0,IF(SUM('T19'!C28:V28)=0,"ATTENZIONE: DEVE ESSERE COMPILATA ALMENO UNA CATEGORIA",""),IF(AND('T18'!$T$73&lt;&gt;0,SUM('T19'!C28:V28)&gt;0,'T18'!E24=0),"ATTENZIONE: NON SONO STATI DICHIARATI INTERVENTI IN ECONOMIA DIRETTA IN T18",""))</f>
        <v>ATTENZIONE: NON SONO STATI DICHIARATI INTERVENTI IN ECONOMIA DIRETTA IN T18</v>
      </c>
      <c r="Y28" s="14"/>
      <c r="Z28" s="14"/>
      <c r="AA28" s="85"/>
      <c r="AB28" s="85"/>
      <c r="AC28" s="85"/>
      <c r="AD28" s="85">
        <v>200</v>
      </c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66" t="str">
        <f>$B$27&amp;A28</f>
        <v>008001</v>
      </c>
      <c r="AV28" s="59" t="str">
        <f>IF('T18'!AC24&gt;0,IF(SUM('T19'!AA28:AT28)=0,"ATTENZIONE: DEVE ESSERE COMPILATA ALMENO UNA CATEGORIA",""),IF(AND('T18'!$T$73&lt;&gt;0,SUM('T19'!AA28:AT28)&gt;0,'T18'!AC24=0),"ATTENZIONE: NON SONO STATI DICHIARATI INTERVENTI IN ECONOMIA DIRETTA IN T18",""))</f>
        <v>ATTENZIONE: NON SONO STATI DICHIARATI INTERVENTI IN ECONOMIA DIRETTA IN T18</v>
      </c>
    </row>
    <row r="29" spans="1:48" s="8" customFormat="1" ht="36" customHeight="1">
      <c r="A29" s="97"/>
      <c r="B29" s="96" t="str">
        <f>'T18'!B25</f>
        <v>009</v>
      </c>
      <c r="C29" s="200" t="str">
        <f>'T18'!C25</f>
        <v>PIANIFICAZIONE URBANISTICA ED EDILIZIA DI AMBITO COMUNALE NONCHÉ  PARTECIPAZIONE ALLA PIANIFICAZIONE TERRITORIALE DI LIVELLO SOVRACOMUNALE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22"/>
      <c r="X29" s="59"/>
      <c r="AA29" s="200" t="str">
        <f>'T18'!AA25</f>
        <v>PIANIFICAZIONE URBANISTICA ED EDILIZIA DI AMBITO COMUNALE NONCHÉ  PARTECIPAZIONE ALLA PIANIFICAZIONE TERRITORIALE DI LIVELLO SOVRACOMUNALE</v>
      </c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22"/>
      <c r="AV29" s="59"/>
    </row>
    <row r="30" spans="1:48" s="6" customFormat="1" ht="33.75" customHeight="1">
      <c r="A30" s="45" t="str">
        <f>'T18'!A26</f>
        <v>001</v>
      </c>
      <c r="B30" s="103" t="str">
        <f>'T18'!B26</f>
        <v>URBANISTICA E PROGRAMMAZIONE DEL TERRITORIO</v>
      </c>
      <c r="C30" s="157">
        <f aca="true" t="shared" si="27" ref="C30:H33">ROUND(AA30,0)</f>
        <v>0</v>
      </c>
      <c r="D30" s="157">
        <f t="shared" si="27"/>
        <v>0</v>
      </c>
      <c r="E30" s="157">
        <f t="shared" si="27"/>
        <v>300</v>
      </c>
      <c r="F30" s="157">
        <f t="shared" si="27"/>
        <v>0</v>
      </c>
      <c r="G30" s="157">
        <f t="shared" si="27"/>
        <v>0</v>
      </c>
      <c r="H30" s="157">
        <f t="shared" si="27"/>
        <v>0</v>
      </c>
      <c r="I30" s="157">
        <f aca="true" t="shared" si="28" ref="I30:O33">ROUND(AG30,0)</f>
        <v>0</v>
      </c>
      <c r="J30" s="157">
        <f t="shared" si="28"/>
        <v>0</v>
      </c>
      <c r="K30" s="157">
        <f t="shared" si="28"/>
        <v>0</v>
      </c>
      <c r="L30" s="157">
        <f t="shared" si="28"/>
        <v>0</v>
      </c>
      <c r="M30" s="157">
        <f t="shared" si="28"/>
        <v>0</v>
      </c>
      <c r="N30" s="157">
        <f t="shared" si="28"/>
        <v>0</v>
      </c>
      <c r="O30" s="157">
        <f t="shared" si="28"/>
        <v>0</v>
      </c>
      <c r="P30" s="157">
        <f aca="true" t="shared" si="29" ref="P30:V30">ROUND(AN30,0)</f>
        <v>0</v>
      </c>
      <c r="Q30" s="157">
        <f t="shared" si="29"/>
        <v>0</v>
      </c>
      <c r="R30" s="157">
        <f t="shared" si="29"/>
        <v>0</v>
      </c>
      <c r="S30" s="157">
        <f t="shared" si="29"/>
        <v>0</v>
      </c>
      <c r="T30" s="157">
        <f t="shared" si="29"/>
        <v>0</v>
      </c>
      <c r="U30" s="157">
        <f t="shared" si="29"/>
        <v>0</v>
      </c>
      <c r="V30" s="157">
        <f t="shared" si="29"/>
        <v>0</v>
      </c>
      <c r="W30" s="66" t="str">
        <f>$B$29&amp;A30</f>
        <v>009001</v>
      </c>
      <c r="X30" s="59">
        <f>IF('T18'!E26&gt;0,IF(SUM('T19'!C30:V30)=0,"ATTENZIONE: DEVE ESSERE COMPILATA ALMENO UNA CATEGORIA",""),IF(AND('T18'!$T$73&lt;&gt;0,SUM('T19'!C30:V30)&gt;0,'T18'!E26=0),"ATTENZIONE: NON SONO STATI DICHIARATI INTERVENTI IN ECONOMIA DIRETTA IN T18",""))</f>
      </c>
      <c r="Y30" s="14"/>
      <c r="Z30" s="14"/>
      <c r="AA30" s="85"/>
      <c r="AB30" s="85"/>
      <c r="AC30" s="85">
        <v>300</v>
      </c>
      <c r="AD30" s="85">
        <v>0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66" t="str">
        <f>$B$29&amp;A30</f>
        <v>009001</v>
      </c>
      <c r="AV30" s="59">
        <f>IF('T18'!AC26&gt;0,IF(SUM('T19'!AA30:AT30)=0,"ATTENZIONE: DEVE ESSERE COMPILATA ALMENO UNA CATEGORIA",""),IF(AND('T18'!$T$73&lt;&gt;0,SUM('T19'!AA30:AT30)&gt;0,'T18'!AC26=0),"ATTENZIONE: NON SONO STATI DICHIARATI INTERVENTI IN ECONOMIA DIRETTA IN T18",""))</f>
      </c>
    </row>
    <row r="31" spans="1:48" s="6" customFormat="1" ht="33.75" customHeight="1">
      <c r="A31" s="45" t="str">
        <f>'T18'!A27</f>
        <v>002</v>
      </c>
      <c r="B31" s="103" t="str">
        <f>'T18'!B27</f>
        <v>EDILIZIA RESIDENZIALE PUBBLICA E LOCALE;PIANO DI EDILIZIA ECONOMICO-POPOLARE</v>
      </c>
      <c r="C31" s="157">
        <f t="shared" si="27"/>
        <v>0</v>
      </c>
      <c r="D31" s="157">
        <f t="shared" si="27"/>
        <v>0</v>
      </c>
      <c r="E31" s="157">
        <f t="shared" si="27"/>
        <v>100</v>
      </c>
      <c r="F31" s="157">
        <f t="shared" si="27"/>
        <v>1000</v>
      </c>
      <c r="G31" s="157">
        <f t="shared" si="27"/>
        <v>0</v>
      </c>
      <c r="H31" s="157">
        <f t="shared" si="27"/>
        <v>0</v>
      </c>
      <c r="I31" s="157">
        <f t="shared" si="28"/>
        <v>0</v>
      </c>
      <c r="J31" s="157">
        <f t="shared" si="28"/>
        <v>0</v>
      </c>
      <c r="K31" s="157">
        <f t="shared" si="28"/>
        <v>0</v>
      </c>
      <c r="L31" s="157">
        <f t="shared" si="28"/>
        <v>0</v>
      </c>
      <c r="M31" s="157">
        <f t="shared" si="28"/>
        <v>0</v>
      </c>
      <c r="N31" s="157">
        <f t="shared" si="28"/>
        <v>0</v>
      </c>
      <c r="O31" s="157">
        <f t="shared" si="28"/>
        <v>0</v>
      </c>
      <c r="P31" s="157">
        <f aca="true" t="shared" si="30" ref="P31:V33">ROUND(AN31,0)</f>
        <v>0</v>
      </c>
      <c r="Q31" s="157">
        <f t="shared" si="30"/>
        <v>0</v>
      </c>
      <c r="R31" s="157">
        <f t="shared" si="30"/>
        <v>0</v>
      </c>
      <c r="S31" s="157">
        <f t="shared" si="30"/>
        <v>0</v>
      </c>
      <c r="T31" s="157">
        <f t="shared" si="30"/>
        <v>0</v>
      </c>
      <c r="U31" s="157">
        <f t="shared" si="30"/>
        <v>0</v>
      </c>
      <c r="V31" s="157">
        <f t="shared" si="30"/>
        <v>0</v>
      </c>
      <c r="W31" s="66" t="str">
        <f>$B$29&amp;A31</f>
        <v>009002</v>
      </c>
      <c r="X31" s="59" t="str">
        <f>IF('T18'!E27&gt;0,IF(SUM('T19'!C31:V31)=0,"ATTENZIONE: DEVE ESSERE COMPILATA ALMENO UNA CATEGORIA",""),IF(AND('T18'!$T$73&lt;&gt;0,SUM('T19'!C31:V31)&gt;0,'T18'!E27=0),"ATTENZIONE: NON SONO STATI DICHIARATI INTERVENTI IN ECONOMIA DIRETTA IN T18",""))</f>
        <v>ATTENZIONE: NON SONO STATI DICHIARATI INTERVENTI IN ECONOMIA DIRETTA IN T18</v>
      </c>
      <c r="Y31" s="14"/>
      <c r="Z31" s="14"/>
      <c r="AA31" s="85"/>
      <c r="AB31" s="85"/>
      <c r="AC31" s="85">
        <v>100</v>
      </c>
      <c r="AD31" s="85">
        <v>1000</v>
      </c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66" t="str">
        <f>$B$29&amp;A31</f>
        <v>009002</v>
      </c>
      <c r="AV31" s="59" t="str">
        <f>IF('T18'!AC27&gt;0,IF(SUM('T19'!AA31:AT31)=0,"ATTENZIONE: DEVE ESSERE COMPILATA ALMENO UNA CATEGORIA",""),IF(AND('T18'!$T$73&lt;&gt;0,SUM('T19'!AA31:AT31)&gt;0,'T18'!AC27=0),"ATTENZIONE: NON SONO STATI DICHIARATI INTERVENTI IN ECONOMIA DIRETTA IN T18",""))</f>
        <v>ATTENZIONE: NON SONO STATI DICHIARATI INTERVENTI IN ECONOMIA DIRETTA IN T18</v>
      </c>
    </row>
    <row r="32" spans="1:48" s="6" customFormat="1" ht="33.75" customHeight="1">
      <c r="A32" s="45" t="str">
        <f>'T18'!A28</f>
        <v>003</v>
      </c>
      <c r="B32" s="103" t="str">
        <f>'T18'!B28</f>
        <v>VIABILITA', CIRCOLAZIONE STRADALE E ILLUMINAZIONE PUBBLICA</v>
      </c>
      <c r="C32" s="157">
        <f t="shared" si="27"/>
        <v>0</v>
      </c>
      <c r="D32" s="157">
        <f t="shared" si="27"/>
        <v>0</v>
      </c>
      <c r="E32" s="157">
        <f t="shared" si="27"/>
        <v>100</v>
      </c>
      <c r="F32" s="157">
        <f t="shared" si="27"/>
        <v>2500</v>
      </c>
      <c r="G32" s="157">
        <f t="shared" si="27"/>
        <v>6000</v>
      </c>
      <c r="H32" s="157">
        <f t="shared" si="27"/>
        <v>0</v>
      </c>
      <c r="I32" s="157">
        <f t="shared" si="28"/>
        <v>0</v>
      </c>
      <c r="J32" s="157">
        <f t="shared" si="28"/>
        <v>0</v>
      </c>
      <c r="K32" s="157">
        <f t="shared" si="28"/>
        <v>0</v>
      </c>
      <c r="L32" s="157">
        <f t="shared" si="28"/>
        <v>0</v>
      </c>
      <c r="M32" s="157">
        <f t="shared" si="28"/>
        <v>0</v>
      </c>
      <c r="N32" s="157">
        <f t="shared" si="28"/>
        <v>0</v>
      </c>
      <c r="O32" s="157">
        <f t="shared" si="28"/>
        <v>0</v>
      </c>
      <c r="P32" s="157">
        <f t="shared" si="30"/>
        <v>0</v>
      </c>
      <c r="Q32" s="157">
        <f t="shared" si="30"/>
        <v>0</v>
      </c>
      <c r="R32" s="157">
        <f t="shared" si="30"/>
        <v>0</v>
      </c>
      <c r="S32" s="157">
        <f t="shared" si="30"/>
        <v>0</v>
      </c>
      <c r="T32" s="157">
        <f t="shared" si="30"/>
        <v>0</v>
      </c>
      <c r="U32" s="157">
        <f t="shared" si="30"/>
        <v>0</v>
      </c>
      <c r="V32" s="157">
        <f t="shared" si="30"/>
        <v>0</v>
      </c>
      <c r="W32" s="66" t="str">
        <f>$B$29&amp;A32</f>
        <v>009003</v>
      </c>
      <c r="X32" s="59">
        <f>IF('T18'!E28&gt;0,IF(SUM('T19'!C32:V32)=0,"ATTENZIONE: DEVE ESSERE COMPILATA ALMENO UNA CATEGORIA",""),IF(AND('T18'!$T$73&lt;&gt;0,SUM('T19'!C32:V32)&gt;0,'T18'!E28=0),"ATTENZIONE: NON SONO STATI DICHIARATI INTERVENTI IN ECONOMIA DIRETTA IN T18",""))</f>
      </c>
      <c r="AA32" s="85"/>
      <c r="AB32" s="85"/>
      <c r="AC32" s="85">
        <v>100</v>
      </c>
      <c r="AD32" s="85">
        <v>2500</v>
      </c>
      <c r="AE32" s="85">
        <v>6000</v>
      </c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66" t="str">
        <f>$B$29&amp;A32</f>
        <v>009003</v>
      </c>
      <c r="AV32" s="59">
        <f>IF('T18'!AC28&gt;0,IF(SUM('T19'!AA32:AT32)=0,"ATTENZIONE: DEVE ESSERE COMPILATA ALMENO UNA CATEGORIA",""),IF(AND('T18'!$T$73&lt;&gt;0,SUM('T19'!AA32:AT32)&gt;0,'T18'!AC28=0),"ATTENZIONE: NON SONO STATI DICHIARATI INTERVENTI IN ECONOMIA DIRETTA IN T18",""))</f>
      </c>
    </row>
    <row r="33" spans="1:48" s="6" customFormat="1" ht="33.75" customHeight="1">
      <c r="A33" s="45" t="str">
        <f>'T18'!A29</f>
        <v>004</v>
      </c>
      <c r="B33" s="103" t="str">
        <f>'T18'!B29</f>
        <v>UFFICIO TECNICO-SUE</v>
      </c>
      <c r="C33" s="157">
        <f t="shared" si="27"/>
        <v>0</v>
      </c>
      <c r="D33" s="157">
        <f t="shared" si="27"/>
        <v>0</v>
      </c>
      <c r="E33" s="157">
        <f t="shared" si="27"/>
        <v>840</v>
      </c>
      <c r="F33" s="157">
        <f t="shared" si="27"/>
        <v>18160</v>
      </c>
      <c r="G33" s="157">
        <f t="shared" si="27"/>
        <v>9840</v>
      </c>
      <c r="H33" s="157">
        <f t="shared" si="27"/>
        <v>0</v>
      </c>
      <c r="I33" s="157">
        <f t="shared" si="28"/>
        <v>0</v>
      </c>
      <c r="J33" s="157">
        <f t="shared" si="28"/>
        <v>0</v>
      </c>
      <c r="K33" s="157">
        <f t="shared" si="28"/>
        <v>0</v>
      </c>
      <c r="L33" s="157">
        <f t="shared" si="28"/>
        <v>0</v>
      </c>
      <c r="M33" s="157">
        <f t="shared" si="28"/>
        <v>0</v>
      </c>
      <c r="N33" s="157">
        <f t="shared" si="28"/>
        <v>0</v>
      </c>
      <c r="O33" s="157">
        <f t="shared" si="28"/>
        <v>0</v>
      </c>
      <c r="P33" s="157">
        <f t="shared" si="30"/>
        <v>0</v>
      </c>
      <c r="Q33" s="157">
        <f t="shared" si="30"/>
        <v>0</v>
      </c>
      <c r="R33" s="157">
        <f t="shared" si="30"/>
        <v>0</v>
      </c>
      <c r="S33" s="157">
        <f t="shared" si="30"/>
        <v>0</v>
      </c>
      <c r="T33" s="157">
        <f t="shared" si="30"/>
        <v>0</v>
      </c>
      <c r="U33" s="157">
        <f t="shared" si="30"/>
        <v>0</v>
      </c>
      <c r="V33" s="157">
        <f t="shared" si="30"/>
        <v>0</v>
      </c>
      <c r="W33" s="66" t="str">
        <f>$B$29&amp;A33</f>
        <v>009004</v>
      </c>
      <c r="X33" s="59">
        <f>IF('T18'!E29&gt;0,IF(SUM('T19'!C33:V33)=0,"ATTENZIONE: DEVE ESSERE COMPILATA ALMENO UNA CATEGORIA",""),IF(AND('T18'!$T$73&lt;&gt;0,SUM('T19'!C33:V33)&gt;0,'T18'!E29=0),"ATTENZIONE: NON SONO STATI DICHIARATI INTERVENTI IN ECONOMIA DIRETTA IN T18",""))</f>
      </c>
      <c r="AA33" s="85"/>
      <c r="AB33" s="85"/>
      <c r="AC33" s="85">
        <v>840</v>
      </c>
      <c r="AD33" s="85">
        <v>18160</v>
      </c>
      <c r="AE33" s="85">
        <v>9840</v>
      </c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66" t="str">
        <f>$B$29&amp;A33</f>
        <v>009004</v>
      </c>
      <c r="AV33" s="59">
        <f>IF('T18'!AC29&gt;0,IF(SUM('T19'!AA33:AT33)=0,"ATTENZIONE: DEVE ESSERE COMPILATA ALMENO UNA CATEGORIA",""),IF(AND('T18'!$T$73&lt;&gt;0,SUM('T19'!AA33:AT33)&gt;0,'T18'!AC29=0),"ATTENZIONE: NON SONO STATI DICHIARATI INTERVENTI IN ECONOMIA DIRETTA IN T18",""))</f>
      </c>
    </row>
    <row r="34" spans="1:48" s="8" customFormat="1" ht="36" customHeight="1">
      <c r="A34" s="97"/>
      <c r="B34" s="96" t="str">
        <f>'T18'!B30</f>
        <v>010</v>
      </c>
      <c r="C34" s="200" t="str">
        <f>'T18'!C30</f>
        <v>ATTIVITÀ, IN AMBITO COMUNALE, DI PIANIFICAZIONE DI PROTEZIONE CIVILE E DI COORDINAMENTO DEI PRIMI SOCCORSI 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22"/>
      <c r="X34" s="59"/>
      <c r="AA34" s="200" t="str">
        <f>'T18'!AA30</f>
        <v>ATTIVITÀ, IN AMBITO COMUNALE, DI PIANIFICAZIONE DI PROTEZIONE CIVILE E DI COORDINAMENTO DEI PRIMI SOCCORSI 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22"/>
      <c r="AV34" s="59"/>
    </row>
    <row r="35" spans="1:48" s="3" customFormat="1" ht="22.5" customHeight="1">
      <c r="A35" s="39" t="str">
        <f>'T18'!A31</f>
        <v>001</v>
      </c>
      <c r="B35" s="103" t="str">
        <f>'T18'!B31</f>
        <v>SERVIZI DI PROTEZIONE CIVILE</v>
      </c>
      <c r="C35" s="157">
        <f aca="true" t="shared" si="31" ref="C35:H36">ROUND(AA35,0)</f>
        <v>0</v>
      </c>
      <c r="D35" s="157">
        <f t="shared" si="31"/>
        <v>0</v>
      </c>
      <c r="E35" s="157">
        <f t="shared" si="31"/>
        <v>250</v>
      </c>
      <c r="F35" s="157">
        <f t="shared" si="31"/>
        <v>500</v>
      </c>
      <c r="G35" s="157">
        <f t="shared" si="31"/>
        <v>0</v>
      </c>
      <c r="H35" s="157">
        <f t="shared" si="31"/>
        <v>0</v>
      </c>
      <c r="I35" s="157">
        <f aca="true" t="shared" si="32" ref="I35:O36">ROUND(AG35,0)</f>
        <v>0</v>
      </c>
      <c r="J35" s="157">
        <f t="shared" si="32"/>
        <v>0</v>
      </c>
      <c r="K35" s="157">
        <f t="shared" si="32"/>
        <v>0</v>
      </c>
      <c r="L35" s="157">
        <f t="shared" si="32"/>
        <v>0</v>
      </c>
      <c r="M35" s="157">
        <f t="shared" si="32"/>
        <v>0</v>
      </c>
      <c r="N35" s="157">
        <f t="shared" si="32"/>
        <v>0</v>
      </c>
      <c r="O35" s="157">
        <f t="shared" si="32"/>
        <v>0</v>
      </c>
      <c r="P35" s="157">
        <f aca="true" t="shared" si="33" ref="P35:V36">ROUND(AN35,0)</f>
        <v>0</v>
      </c>
      <c r="Q35" s="157">
        <f t="shared" si="33"/>
        <v>0</v>
      </c>
      <c r="R35" s="157">
        <f t="shared" si="33"/>
        <v>0</v>
      </c>
      <c r="S35" s="157">
        <f t="shared" si="33"/>
        <v>0</v>
      </c>
      <c r="T35" s="157">
        <f t="shared" si="33"/>
        <v>0</v>
      </c>
      <c r="U35" s="157">
        <f t="shared" si="33"/>
        <v>0</v>
      </c>
      <c r="V35" s="157">
        <f t="shared" si="33"/>
        <v>0</v>
      </c>
      <c r="W35" s="66" t="str">
        <f>$B$34&amp;A35</f>
        <v>010001</v>
      </c>
      <c r="X35" s="59">
        <f>IF('T18'!E31&gt;0,IF(SUM('T19'!C35:V35)=0,"ATTENZIONE: DEVE ESSERE COMPILATA ALMENO UNA CATEGORIA",""),IF(AND('T18'!$T$73&lt;&gt;0,SUM('T19'!C35:V35)&gt;0,'T18'!E31=0),"ATTENZIONE: NON SONO STATI DICHIARATI INTERVENTI IN ECONOMIA DIRETTA IN T18",""))</f>
      </c>
      <c r="Y35" s="21"/>
      <c r="Z35" s="21"/>
      <c r="AA35" s="85"/>
      <c r="AB35" s="85"/>
      <c r="AC35" s="85">
        <v>250</v>
      </c>
      <c r="AD35" s="85">
        <v>500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66" t="str">
        <f>$B$34&amp;A35</f>
        <v>010001</v>
      </c>
      <c r="AV35" s="59">
        <f>IF('T18'!AC31&gt;0,IF(SUM('T19'!AA35:AT35)=0,"ATTENZIONE: DEVE ESSERE COMPILATA ALMENO UNA CATEGORIA",""),IF(AND('T18'!$T$73&lt;&gt;0,SUM('T19'!AA35:AT35)&gt;0,'T18'!AC31=0),"ATTENZIONE: NON SONO STATI DICHIARATI INTERVENTI IN ECONOMIA DIRETTA IN T18",""))</f>
      </c>
    </row>
    <row r="36" spans="1:48" s="6" customFormat="1" ht="22.5" customHeight="1">
      <c r="A36" s="45" t="str">
        <f>'T18'!A32</f>
        <v>002</v>
      </c>
      <c r="B36" s="103" t="str">
        <f>'T18'!B32</f>
        <v>INTERVENTI A SEGUITO DI CALAMITA' NATURALI</v>
      </c>
      <c r="C36" s="157">
        <f t="shared" si="31"/>
        <v>0</v>
      </c>
      <c r="D36" s="157">
        <f t="shared" si="31"/>
        <v>0</v>
      </c>
      <c r="E36" s="157">
        <f t="shared" si="31"/>
        <v>0</v>
      </c>
      <c r="F36" s="157">
        <f t="shared" si="31"/>
        <v>0</v>
      </c>
      <c r="G36" s="157">
        <f t="shared" si="31"/>
        <v>0</v>
      </c>
      <c r="H36" s="157">
        <f t="shared" si="31"/>
        <v>0</v>
      </c>
      <c r="I36" s="157">
        <f t="shared" si="32"/>
        <v>0</v>
      </c>
      <c r="J36" s="157">
        <f t="shared" si="32"/>
        <v>0</v>
      </c>
      <c r="K36" s="157">
        <f t="shared" si="32"/>
        <v>0</v>
      </c>
      <c r="L36" s="157">
        <f t="shared" si="32"/>
        <v>0</v>
      </c>
      <c r="M36" s="157">
        <f t="shared" si="32"/>
        <v>0</v>
      </c>
      <c r="N36" s="157">
        <f t="shared" si="32"/>
        <v>0</v>
      </c>
      <c r="O36" s="157">
        <f t="shared" si="32"/>
        <v>0</v>
      </c>
      <c r="P36" s="157">
        <f t="shared" si="33"/>
        <v>0</v>
      </c>
      <c r="Q36" s="157">
        <f t="shared" si="33"/>
        <v>0</v>
      </c>
      <c r="R36" s="157">
        <f t="shared" si="33"/>
        <v>0</v>
      </c>
      <c r="S36" s="157">
        <f t="shared" si="33"/>
        <v>0</v>
      </c>
      <c r="T36" s="157">
        <f t="shared" si="33"/>
        <v>0</v>
      </c>
      <c r="U36" s="157">
        <f t="shared" si="33"/>
        <v>0</v>
      </c>
      <c r="V36" s="157">
        <f t="shared" si="33"/>
        <v>0</v>
      </c>
      <c r="W36" s="66" t="str">
        <f>$B$34&amp;A36</f>
        <v>010002</v>
      </c>
      <c r="X36" s="59" t="str">
        <f>IF('T18'!E32&gt;0,IF(SUM('T19'!C36:V36)=0,"ATTENZIONE: DEVE ESSERE COMPILATA ALMENO UNA CATEGORIA",""),IF(AND('T18'!$T$73&lt;&gt;0,SUM('T19'!C36:V36)&gt;0,'T18'!E32=0),"ATTENZIONE: NON SONO STATI DICHIARATI INTERVENTI IN ECONOMIA DIRETTA IN T18",""))</f>
        <v>ATTENZIONE: DEVE ESSERE COMPILATA ALMENO UNA CATEGORIA</v>
      </c>
      <c r="Y36" s="14"/>
      <c r="Z36" s="14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66" t="str">
        <f>$B$34&amp;A36</f>
        <v>010002</v>
      </c>
      <c r="AV36" s="59" t="str">
        <f>IF('T18'!AC32&gt;0,IF(SUM('T19'!AA36:AT36)=0,"ATTENZIONE: DEVE ESSERE COMPILATA ALMENO UNA CATEGORIA",""),IF(AND('T18'!$T$73&lt;&gt;0,SUM('T19'!AA36:AT36)&gt;0,'T18'!AC32=0),"ATTENZIONE: NON SONO STATI DICHIARATI INTERVENTI IN ECONOMIA DIRETTA IN T18",""))</f>
        <v>ATTENZIONE: DEVE ESSERE COMPILATA ALMENO UNA CATEGORIA</v>
      </c>
    </row>
    <row r="37" spans="1:48" s="8" customFormat="1" ht="36" customHeight="1">
      <c r="A37" s="97"/>
      <c r="B37" s="96" t="str">
        <f>'T18'!B33</f>
        <v>011</v>
      </c>
      <c r="C37" s="200" t="str">
        <f>'T18'!C33</f>
        <v>ORGANIZZAZIONE E GESTIONE DEI SERVIZI DI RACCOLTA, AVVIO A SMALTIMENTO E RECUPERO DEI RIFIUTI URBANI E  RISCOSSIONE DEI RELATIVI TRIBUTI; PROMOZIONE E GESTIONE DELLA TUTELA AMBIENTALE </v>
      </c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22"/>
      <c r="X37" s="59"/>
      <c r="AA37" s="200" t="str">
        <f>'T18'!AA33</f>
        <v>ORGANIZZAZIONE E GESTIONE DEI SERVIZI DI RACCOLTA, AVVIO A SMALTIMENTO E RECUPERO DEI RIFIUTI URBANI E  RISCOSSIONE DEI RELATIVI TRIBUTI; PROMOZIONE E GESTIONE DELLA TUTELA AMBIENTALE </v>
      </c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22"/>
      <c r="AV37" s="59"/>
    </row>
    <row r="38" spans="1:48" s="3" customFormat="1" ht="33.75" customHeight="1">
      <c r="A38" s="39" t="str">
        <f>'T18'!A34</f>
        <v>001</v>
      </c>
      <c r="B38" s="103" t="str">
        <f>'T18'!B34</f>
        <v>PROTEZIONE DELLE BIODIVERSITA' E DEI BENI PAESAGGISTICI</v>
      </c>
      <c r="C38" s="157">
        <f aca="true" t="shared" si="34" ref="C38:H41">ROUND(AA38,0)</f>
        <v>0</v>
      </c>
      <c r="D38" s="157">
        <f t="shared" si="34"/>
        <v>0</v>
      </c>
      <c r="E38" s="157">
        <f t="shared" si="34"/>
        <v>250</v>
      </c>
      <c r="F38" s="157">
        <f t="shared" si="34"/>
        <v>1000</v>
      </c>
      <c r="G38" s="157">
        <f t="shared" si="34"/>
        <v>0</v>
      </c>
      <c r="H38" s="157">
        <f t="shared" si="34"/>
        <v>0</v>
      </c>
      <c r="I38" s="157">
        <f aca="true" t="shared" si="35" ref="I38:O41">ROUND(AG38,0)</f>
        <v>0</v>
      </c>
      <c r="J38" s="157">
        <f t="shared" si="35"/>
        <v>0</v>
      </c>
      <c r="K38" s="157">
        <f t="shared" si="35"/>
        <v>0</v>
      </c>
      <c r="L38" s="157">
        <f t="shared" si="35"/>
        <v>0</v>
      </c>
      <c r="M38" s="157">
        <f t="shared" si="35"/>
        <v>0</v>
      </c>
      <c r="N38" s="157">
        <f t="shared" si="35"/>
        <v>0</v>
      </c>
      <c r="O38" s="157">
        <f t="shared" si="35"/>
        <v>0</v>
      </c>
      <c r="P38" s="157">
        <f aca="true" t="shared" si="36" ref="P38:V41">ROUND(AN38,0)</f>
        <v>0</v>
      </c>
      <c r="Q38" s="157">
        <f t="shared" si="36"/>
        <v>0</v>
      </c>
      <c r="R38" s="157">
        <f t="shared" si="36"/>
        <v>0</v>
      </c>
      <c r="S38" s="157">
        <f t="shared" si="36"/>
        <v>0</v>
      </c>
      <c r="T38" s="157">
        <f t="shared" si="36"/>
        <v>0</v>
      </c>
      <c r="U38" s="157">
        <f t="shared" si="36"/>
        <v>0</v>
      </c>
      <c r="V38" s="157">
        <f t="shared" si="36"/>
        <v>0</v>
      </c>
      <c r="W38" s="66" t="str">
        <f>$B$37&amp;A38</f>
        <v>011001</v>
      </c>
      <c r="X38" s="59" t="str">
        <f>IF('T18'!E34&gt;0,IF(SUM('T19'!C38:V38)=0,"ATTENZIONE: DEVE ESSERE COMPILATA ALMENO UNA CATEGORIA",""),IF(AND('T18'!$T$73&lt;&gt;0,SUM('T19'!C38:V38)&gt;0,'T18'!E34=0),"ATTENZIONE: NON SONO STATI DICHIARATI INTERVENTI IN ECONOMIA DIRETTA IN T18",""))</f>
        <v>ATTENZIONE: NON SONO STATI DICHIARATI INTERVENTI IN ECONOMIA DIRETTA IN T18</v>
      </c>
      <c r="Y38" s="21"/>
      <c r="Z38" s="21"/>
      <c r="AA38" s="85"/>
      <c r="AB38" s="85"/>
      <c r="AC38" s="85">
        <v>250</v>
      </c>
      <c r="AD38" s="85">
        <v>1000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66" t="str">
        <f>$B$37&amp;A38</f>
        <v>011001</v>
      </c>
      <c r="AV38" s="59" t="str">
        <f>IF('T18'!AC34&gt;0,IF(SUM('T19'!AA38:AT38)=0,"ATTENZIONE: DEVE ESSERE COMPILATA ALMENO UNA CATEGORIA",""),IF(AND('T18'!$T$73&lt;&gt;0,SUM('T19'!AA38:AT38)&gt;0,'T18'!AC34=0),"ATTENZIONE: NON SONO STATI DICHIARATI INTERVENTI IN ECONOMIA DIRETTA IN T18",""))</f>
        <v>ATTENZIONE: NON SONO STATI DICHIARATI INTERVENTI IN ECONOMIA DIRETTA IN T18</v>
      </c>
    </row>
    <row r="39" spans="1:48" s="3" customFormat="1" ht="22.5" customHeight="1">
      <c r="A39" s="39" t="str">
        <f>'T18'!A35</f>
        <v>002</v>
      </c>
      <c r="B39" s="103" t="str">
        <f>'T18'!B35</f>
        <v>TRATTAMENTO DEI  RIFIUTI</v>
      </c>
      <c r="C39" s="157">
        <f t="shared" si="34"/>
        <v>0</v>
      </c>
      <c r="D39" s="157">
        <f t="shared" si="34"/>
        <v>0</v>
      </c>
      <c r="E39" s="157">
        <f t="shared" si="34"/>
        <v>0</v>
      </c>
      <c r="F39" s="157">
        <f t="shared" si="34"/>
        <v>0</v>
      </c>
      <c r="G39" s="157">
        <f t="shared" si="34"/>
        <v>0</v>
      </c>
      <c r="H39" s="157">
        <f t="shared" si="34"/>
        <v>0</v>
      </c>
      <c r="I39" s="157">
        <f t="shared" si="35"/>
        <v>0</v>
      </c>
      <c r="J39" s="157">
        <f t="shared" si="35"/>
        <v>0</v>
      </c>
      <c r="K39" s="157">
        <f t="shared" si="35"/>
        <v>0</v>
      </c>
      <c r="L39" s="157">
        <f t="shared" si="35"/>
        <v>0</v>
      </c>
      <c r="M39" s="157">
        <f t="shared" si="35"/>
        <v>0</v>
      </c>
      <c r="N39" s="157">
        <f t="shared" si="35"/>
        <v>0</v>
      </c>
      <c r="O39" s="157">
        <f t="shared" si="35"/>
        <v>0</v>
      </c>
      <c r="P39" s="157">
        <f t="shared" si="36"/>
        <v>0</v>
      </c>
      <c r="Q39" s="157">
        <f t="shared" si="36"/>
        <v>0</v>
      </c>
      <c r="R39" s="157">
        <f t="shared" si="36"/>
        <v>0</v>
      </c>
      <c r="S39" s="157">
        <f t="shared" si="36"/>
        <v>0</v>
      </c>
      <c r="T39" s="157">
        <f t="shared" si="36"/>
        <v>0</v>
      </c>
      <c r="U39" s="157">
        <f t="shared" si="36"/>
        <v>0</v>
      </c>
      <c r="V39" s="157">
        <f t="shared" si="36"/>
        <v>0</v>
      </c>
      <c r="W39" s="66" t="str">
        <f>$B$37&amp;A39</f>
        <v>011002</v>
      </c>
      <c r="X39" s="59">
        <f>IF('T18'!E35&gt;0,IF(SUM('T19'!C39:V39)=0,"ATTENZIONE: DEVE ESSERE COMPILATA ALMENO UNA CATEGORIA",""),IF(AND('T18'!$T$73&lt;&gt;0,SUM('T19'!C39:V39)&gt;0,'T18'!E35=0),"ATTENZIONE: NON SONO STATI DICHIARATI INTERVENTI IN ECONOMIA DIRETTA IN T18",""))</f>
      </c>
      <c r="Y39" s="21"/>
      <c r="Z39" s="21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66" t="str">
        <f>$B$37&amp;A39</f>
        <v>011002</v>
      </c>
      <c r="AV39" s="59">
        <f>IF('T18'!AC35&gt;0,IF(SUM('T19'!AA39:AT39)=0,"ATTENZIONE: DEVE ESSERE COMPILATA ALMENO UNA CATEGORIA",""),IF(AND('T18'!$T$73&lt;&gt;0,SUM('T19'!AA39:AT39)&gt;0,'T18'!AC35=0),"ATTENZIONE: NON SONO STATI DICHIARATI INTERVENTI IN ECONOMIA DIRETTA IN T18",""))</f>
      </c>
    </row>
    <row r="40" spans="1:48" s="3" customFormat="1" ht="22.5" customHeight="1">
      <c r="A40" s="39" t="str">
        <f>'T18'!A36</f>
        <v>003</v>
      </c>
      <c r="B40" s="103" t="str">
        <f>'T18'!B36</f>
        <v>SERVIZIO IDIRICO INTEGRATO</v>
      </c>
      <c r="C40" s="157">
        <f t="shared" si="34"/>
        <v>0</v>
      </c>
      <c r="D40" s="157">
        <f t="shared" si="34"/>
        <v>0</v>
      </c>
      <c r="E40" s="157">
        <f t="shared" si="34"/>
        <v>100</v>
      </c>
      <c r="F40" s="157">
        <f t="shared" si="34"/>
        <v>1000</v>
      </c>
      <c r="G40" s="157">
        <f t="shared" si="34"/>
        <v>0</v>
      </c>
      <c r="H40" s="157">
        <f t="shared" si="34"/>
        <v>0</v>
      </c>
      <c r="I40" s="157">
        <f t="shared" si="35"/>
        <v>0</v>
      </c>
      <c r="J40" s="157">
        <f t="shared" si="35"/>
        <v>0</v>
      </c>
      <c r="K40" s="157">
        <f t="shared" si="35"/>
        <v>0</v>
      </c>
      <c r="L40" s="157">
        <f t="shared" si="35"/>
        <v>0</v>
      </c>
      <c r="M40" s="157">
        <f t="shared" si="35"/>
        <v>0</v>
      </c>
      <c r="N40" s="157">
        <f t="shared" si="35"/>
        <v>0</v>
      </c>
      <c r="O40" s="157">
        <f t="shared" si="35"/>
        <v>0</v>
      </c>
      <c r="P40" s="157">
        <f t="shared" si="36"/>
        <v>0</v>
      </c>
      <c r="Q40" s="157">
        <f t="shared" si="36"/>
        <v>0</v>
      </c>
      <c r="R40" s="157">
        <f t="shared" si="36"/>
        <v>0</v>
      </c>
      <c r="S40" s="157">
        <f t="shared" si="36"/>
        <v>0</v>
      </c>
      <c r="T40" s="157">
        <f t="shared" si="36"/>
        <v>0</v>
      </c>
      <c r="U40" s="157">
        <f t="shared" si="36"/>
        <v>0</v>
      </c>
      <c r="V40" s="157">
        <f t="shared" si="36"/>
        <v>0</v>
      </c>
      <c r="W40" s="66" t="str">
        <f>$B$37&amp;A40</f>
        <v>011003</v>
      </c>
      <c r="X40" s="59" t="str">
        <f>IF('T18'!E36&gt;0,IF(SUM('T19'!C40:V40)=0,"ATTENZIONE: DEVE ESSERE COMPILATA ALMENO UNA CATEGORIA",""),IF(AND('T18'!$T$73&lt;&gt;0,SUM('T19'!C40:V40)&gt;0,'T18'!E36=0),"ATTENZIONE: NON SONO STATI DICHIARATI INTERVENTI IN ECONOMIA DIRETTA IN T18",""))</f>
        <v>ATTENZIONE: NON SONO STATI DICHIARATI INTERVENTI IN ECONOMIA DIRETTA IN T18</v>
      </c>
      <c r="Y40" s="21"/>
      <c r="Z40" s="21"/>
      <c r="AA40" s="85"/>
      <c r="AB40" s="85"/>
      <c r="AC40" s="85">
        <v>100</v>
      </c>
      <c r="AD40" s="85">
        <v>1000</v>
      </c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66" t="str">
        <f>$B$37&amp;A40</f>
        <v>011003</v>
      </c>
      <c r="AV40" s="59" t="str">
        <f>IF('T18'!AC36&gt;0,IF(SUM('T19'!AA40:AT40)=0,"ATTENZIONE: DEVE ESSERE COMPILATA ALMENO UNA CATEGORIA",""),IF(AND('T18'!$T$73&lt;&gt;0,SUM('T19'!AA40:AT40)&gt;0,'T18'!AC36=0),"ATTENZIONE: NON SONO STATI DICHIARATI INTERVENTI IN ECONOMIA DIRETTA IN T18",""))</f>
        <v>ATTENZIONE: NON SONO STATI DICHIARATI INTERVENTI IN ECONOMIA DIRETTA IN T18</v>
      </c>
    </row>
    <row r="41" spans="1:48" s="6" customFormat="1" ht="22.5" customHeight="1">
      <c r="A41" s="45" t="str">
        <f>'T18'!A37</f>
        <v>004</v>
      </c>
      <c r="B41" s="103" t="str">
        <f>'T18'!B37</f>
        <v>QUALITA' DELL'ARIA E RIDUZIONE DELL'INQUINAMENTO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>
        <f t="shared" si="35"/>
        <v>0</v>
      </c>
      <c r="J41" s="157">
        <f t="shared" si="35"/>
        <v>0</v>
      </c>
      <c r="K41" s="157">
        <f t="shared" si="35"/>
        <v>0</v>
      </c>
      <c r="L41" s="157">
        <f t="shared" si="35"/>
        <v>0</v>
      </c>
      <c r="M41" s="157">
        <f t="shared" si="35"/>
        <v>0</v>
      </c>
      <c r="N41" s="157">
        <f t="shared" si="35"/>
        <v>0</v>
      </c>
      <c r="O41" s="157">
        <f t="shared" si="35"/>
        <v>0</v>
      </c>
      <c r="P41" s="157">
        <f t="shared" si="36"/>
        <v>0</v>
      </c>
      <c r="Q41" s="157">
        <f t="shared" si="36"/>
        <v>0</v>
      </c>
      <c r="R41" s="157">
        <f t="shared" si="36"/>
        <v>0</v>
      </c>
      <c r="S41" s="157">
        <f t="shared" si="36"/>
        <v>0</v>
      </c>
      <c r="T41" s="157">
        <f t="shared" si="36"/>
        <v>0</v>
      </c>
      <c r="U41" s="157">
        <f t="shared" si="36"/>
        <v>0</v>
      </c>
      <c r="V41" s="157">
        <f t="shared" si="36"/>
        <v>0</v>
      </c>
      <c r="W41" s="66" t="str">
        <f>$B$37&amp;A41</f>
        <v>011004</v>
      </c>
      <c r="X41" s="59">
        <f>IF('T18'!E37&gt;0,IF(SUM('T19'!C41:V41)=0,"ATTENZIONE: DEVE ESSERE COMPILATA ALMENO UNA CATEGORIA",""),IF(AND('T18'!$T$73&lt;&gt;0,SUM('T19'!C41:V41)&gt;0,'T18'!E37=0),"ATTENZIONE: NON SONO STATI DICHIARATI INTERVENTI IN ECONOMIA DIRETTA IN T18",""))</f>
      </c>
      <c r="Y41" s="14"/>
      <c r="Z41" s="14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66" t="str">
        <f>$B$37&amp;A41</f>
        <v>011004</v>
      </c>
      <c r="AV41" s="59">
        <f>IF('T18'!AC37&gt;0,IF(SUM('T19'!AA41:AT41)=0,"ATTENZIONE: DEVE ESSERE COMPILATA ALMENO UNA CATEGORIA",""),IF(AND('T18'!$T$73&lt;&gt;0,SUM('T19'!AA41:AT41)&gt;0,'T18'!AC37=0),"ATTENZIONE: NON SONO STATI DICHIARATI INTERVENTI IN ECONOMIA DIRETTA IN T18",""))</f>
      </c>
    </row>
    <row r="42" spans="1:48" s="8" customFormat="1" ht="36" customHeight="1">
      <c r="A42" s="97"/>
      <c r="B42" s="96" t="str">
        <f>'T18'!B38</f>
        <v>012</v>
      </c>
      <c r="C42" s="200" t="str">
        <f>'T18'!C38</f>
        <v>PROGETTAZIONE E GESTIONE DEL SISTEMA LOCALE DEI SERVIZI SOCIALI ED EROGAZIONE DELLE RELATIVE PRESTAZIONI AI CITTADINI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22"/>
      <c r="X42" s="59"/>
      <c r="AA42" s="200" t="str">
        <f>'T18'!AA38</f>
        <v>PROGETTAZIONE E GESTIONE DEL SISTEMA LOCALE DEI SERVIZI SOCIALI ED EROGAZIONE DELLE RELATIVE PRESTAZIONI AI CITTADINI</v>
      </c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22"/>
      <c r="AV42" s="59"/>
    </row>
    <row r="43" spans="1:48" s="3" customFormat="1" ht="22.5" customHeight="1">
      <c r="A43" s="39" t="str">
        <f>'T18'!A39</f>
        <v>001</v>
      </c>
      <c r="B43" s="103" t="str">
        <f>'T18'!B39</f>
        <v>INTERVENTI PER L'INFANZIA, I MINORI E GLI ASILI NIDO</v>
      </c>
      <c r="C43" s="157">
        <f aca="true" t="shared" si="37" ref="C43:H48">ROUND(AA43,0)</f>
        <v>0</v>
      </c>
      <c r="D43" s="157">
        <f t="shared" si="37"/>
        <v>0</v>
      </c>
      <c r="E43" s="157">
        <f t="shared" si="37"/>
        <v>20</v>
      </c>
      <c r="F43" s="157">
        <f t="shared" si="37"/>
        <v>0</v>
      </c>
      <c r="G43" s="157">
        <f t="shared" si="37"/>
        <v>0</v>
      </c>
      <c r="H43" s="157">
        <f t="shared" si="37"/>
        <v>0</v>
      </c>
      <c r="I43" s="157">
        <f aca="true" t="shared" si="38" ref="I43:O48">ROUND(AG43,0)</f>
        <v>0</v>
      </c>
      <c r="J43" s="157">
        <f t="shared" si="38"/>
        <v>0</v>
      </c>
      <c r="K43" s="157">
        <f t="shared" si="38"/>
        <v>0</v>
      </c>
      <c r="L43" s="157">
        <f t="shared" si="38"/>
        <v>0</v>
      </c>
      <c r="M43" s="157">
        <f t="shared" si="38"/>
        <v>0</v>
      </c>
      <c r="N43" s="157">
        <f t="shared" si="38"/>
        <v>0</v>
      </c>
      <c r="O43" s="157">
        <f t="shared" si="38"/>
        <v>0</v>
      </c>
      <c r="P43" s="157">
        <f aca="true" t="shared" si="39" ref="P43:V43">ROUND(AN43,0)</f>
        <v>0</v>
      </c>
      <c r="Q43" s="157">
        <f t="shared" si="39"/>
        <v>0</v>
      </c>
      <c r="R43" s="157">
        <f t="shared" si="39"/>
        <v>0</v>
      </c>
      <c r="S43" s="157">
        <f t="shared" si="39"/>
        <v>0</v>
      </c>
      <c r="T43" s="157">
        <f t="shared" si="39"/>
        <v>0</v>
      </c>
      <c r="U43" s="157">
        <f t="shared" si="39"/>
        <v>0</v>
      </c>
      <c r="V43" s="157">
        <f t="shared" si="39"/>
        <v>0</v>
      </c>
      <c r="W43" s="66" t="str">
        <f aca="true" t="shared" si="40" ref="W43:W48">$B$42&amp;A43</f>
        <v>012001</v>
      </c>
      <c r="X43" s="59">
        <f>IF('T18'!E39&gt;0,IF(SUM('T19'!C43:V43)=0,"ATTENZIONE: DEVE ESSERE COMPILATA ALMENO UNA CATEGORIA",""),IF(AND('T18'!$T$73&lt;&gt;0,SUM('T19'!C43:V43)&gt;0,'T18'!E39=0),"ATTENZIONE: NON SONO STATI DICHIARATI INTERVENTI IN ECONOMIA DIRETTA IN T18",""))</f>
      </c>
      <c r="Y43" s="21"/>
      <c r="Z43" s="21"/>
      <c r="AA43" s="85"/>
      <c r="AB43" s="85"/>
      <c r="AC43" s="85">
        <v>20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66" t="str">
        <f aca="true" t="shared" si="41" ref="AU43:AU48">$B$42&amp;A43</f>
        <v>012001</v>
      </c>
      <c r="AV43" s="59">
        <f>IF('T18'!AC39&gt;0,IF(SUM('T19'!AA43:AT43)=0,"ATTENZIONE: DEVE ESSERE COMPILATA ALMENO UNA CATEGORIA",""),IF(AND('T18'!$T$73&lt;&gt;0,SUM('T19'!AA43:AT43)&gt;0,'T18'!AC39=0),"ATTENZIONE: NON SONO STATI DICHIARATI INTERVENTI IN ECONOMIA DIRETTA IN T18",""))</f>
      </c>
    </row>
    <row r="44" spans="1:48" s="3" customFormat="1" ht="22.5" customHeight="1">
      <c r="A44" s="39" t="str">
        <f>'T18'!A40</f>
        <v>002</v>
      </c>
      <c r="B44" s="103" t="str">
        <f>'T18'!B40</f>
        <v>INTERVENTI PER I SOGGETTI A RISCHIO DI ESCLUSIONE SOCIALE</v>
      </c>
      <c r="C44" s="157">
        <f t="shared" si="37"/>
        <v>0</v>
      </c>
      <c r="D44" s="157">
        <f t="shared" si="37"/>
        <v>0</v>
      </c>
      <c r="E44" s="157">
        <f t="shared" si="37"/>
        <v>20</v>
      </c>
      <c r="F44" s="157">
        <f t="shared" si="37"/>
        <v>0</v>
      </c>
      <c r="G44" s="157">
        <f t="shared" si="37"/>
        <v>0</v>
      </c>
      <c r="H44" s="157">
        <f t="shared" si="37"/>
        <v>0</v>
      </c>
      <c r="I44" s="157">
        <f t="shared" si="38"/>
        <v>0</v>
      </c>
      <c r="J44" s="157">
        <f t="shared" si="38"/>
        <v>0</v>
      </c>
      <c r="K44" s="157">
        <f t="shared" si="38"/>
        <v>0</v>
      </c>
      <c r="L44" s="157">
        <f t="shared" si="38"/>
        <v>0</v>
      </c>
      <c r="M44" s="157">
        <f t="shared" si="38"/>
        <v>0</v>
      </c>
      <c r="N44" s="157">
        <f t="shared" si="38"/>
        <v>0</v>
      </c>
      <c r="O44" s="157">
        <f t="shared" si="38"/>
        <v>0</v>
      </c>
      <c r="P44" s="157">
        <f aca="true" t="shared" si="42" ref="P44:V48">ROUND(AN44,0)</f>
        <v>0</v>
      </c>
      <c r="Q44" s="157">
        <f t="shared" si="42"/>
        <v>0</v>
      </c>
      <c r="R44" s="157">
        <f t="shared" si="42"/>
        <v>0</v>
      </c>
      <c r="S44" s="157">
        <f t="shared" si="42"/>
        <v>0</v>
      </c>
      <c r="T44" s="157">
        <f t="shared" si="42"/>
        <v>0</v>
      </c>
      <c r="U44" s="157">
        <f t="shared" si="42"/>
        <v>0</v>
      </c>
      <c r="V44" s="157">
        <f t="shared" si="42"/>
        <v>0</v>
      </c>
      <c r="W44" s="66" t="str">
        <f t="shared" si="40"/>
        <v>012002</v>
      </c>
      <c r="X44" s="59">
        <f>IF('T18'!E40&gt;0,IF(SUM('T19'!C44:V44)=0,"ATTENZIONE: DEVE ESSERE COMPILATA ALMENO UNA CATEGORIA",""),IF(AND('T18'!$T$73&lt;&gt;0,SUM('T19'!C44:V44)&gt;0,'T18'!E40=0),"ATTENZIONE: NON SONO STATI DICHIARATI INTERVENTI IN ECONOMIA DIRETTA IN T18",""))</f>
      </c>
      <c r="Y44" s="21"/>
      <c r="Z44" s="21"/>
      <c r="AA44" s="85"/>
      <c r="AB44" s="85"/>
      <c r="AC44" s="85">
        <v>20</v>
      </c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66" t="str">
        <f t="shared" si="41"/>
        <v>012002</v>
      </c>
      <c r="AV44" s="59">
        <f>IF('T18'!AC40&gt;0,IF(SUM('T19'!AA44:AT44)=0,"ATTENZIONE: DEVE ESSERE COMPILATA ALMENO UNA CATEGORIA",""),IF(AND('T18'!$T$73&lt;&gt;0,SUM('T19'!AA44:AT44)&gt;0,'T18'!AC40=0),"ATTENZIONE: NON SONO STATI DICHIARATI INTERVENTI IN ECONOMIA DIRETTA IN T18",""))</f>
      </c>
    </row>
    <row r="45" spans="1:48" s="3" customFormat="1" ht="22.5" customHeight="1">
      <c r="A45" s="39" t="str">
        <f>'T18'!A41</f>
        <v>003</v>
      </c>
      <c r="B45" s="103" t="str">
        <f>'T18'!B41</f>
        <v>INTERVENTI PER GLI ANZIANI</v>
      </c>
      <c r="C45" s="157">
        <f t="shared" si="37"/>
        <v>0</v>
      </c>
      <c r="D45" s="157">
        <f t="shared" si="37"/>
        <v>0</v>
      </c>
      <c r="E45" s="157">
        <f t="shared" si="37"/>
        <v>10</v>
      </c>
      <c r="F45" s="157">
        <f t="shared" si="37"/>
        <v>0</v>
      </c>
      <c r="G45" s="157">
        <f t="shared" si="37"/>
        <v>0</v>
      </c>
      <c r="H45" s="157">
        <f t="shared" si="37"/>
        <v>0</v>
      </c>
      <c r="I45" s="157">
        <f t="shared" si="38"/>
        <v>0</v>
      </c>
      <c r="J45" s="157">
        <f t="shared" si="38"/>
        <v>0</v>
      </c>
      <c r="K45" s="157">
        <f t="shared" si="38"/>
        <v>0</v>
      </c>
      <c r="L45" s="157">
        <f t="shared" si="38"/>
        <v>0</v>
      </c>
      <c r="M45" s="157">
        <f t="shared" si="38"/>
        <v>0</v>
      </c>
      <c r="N45" s="157">
        <f t="shared" si="38"/>
        <v>0</v>
      </c>
      <c r="O45" s="157">
        <f t="shared" si="38"/>
        <v>0</v>
      </c>
      <c r="P45" s="157">
        <f t="shared" si="42"/>
        <v>0</v>
      </c>
      <c r="Q45" s="157">
        <f t="shared" si="42"/>
        <v>0</v>
      </c>
      <c r="R45" s="157">
        <f t="shared" si="42"/>
        <v>0</v>
      </c>
      <c r="S45" s="157">
        <f t="shared" si="42"/>
        <v>0</v>
      </c>
      <c r="T45" s="157">
        <f t="shared" si="42"/>
        <v>0</v>
      </c>
      <c r="U45" s="157">
        <f t="shared" si="42"/>
        <v>0</v>
      </c>
      <c r="V45" s="157">
        <f t="shared" si="42"/>
        <v>0</v>
      </c>
      <c r="W45" s="66" t="str">
        <f t="shared" si="40"/>
        <v>012003</v>
      </c>
      <c r="X45" s="59">
        <f>IF('T18'!E41&gt;0,IF(SUM('T19'!C45:V45)=0,"ATTENZIONE: DEVE ESSERE COMPILATA ALMENO UNA CATEGORIA",""),IF(AND('T18'!$T$73&lt;&gt;0,SUM('T19'!C45:V45)&gt;0,'T18'!E41=0),"ATTENZIONE: NON SONO STATI DICHIARATI INTERVENTI IN ECONOMIA DIRETTA IN T18",""))</f>
      </c>
      <c r="Y45" s="21"/>
      <c r="Z45" s="21"/>
      <c r="AA45" s="85"/>
      <c r="AB45" s="85"/>
      <c r="AC45" s="85">
        <v>10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66" t="str">
        <f t="shared" si="41"/>
        <v>012003</v>
      </c>
      <c r="AV45" s="59">
        <f>IF('T18'!AC41&gt;0,IF(SUM('T19'!AA45:AT45)=0,"ATTENZIONE: DEVE ESSERE COMPILATA ALMENO UNA CATEGORIA",""),IF(AND('T18'!$T$73&lt;&gt;0,SUM('T19'!AA45:AT45)&gt;0,'T18'!AC41=0),"ATTENZIONE: NON SONO STATI DICHIARATI INTERVENTI IN ECONOMIA DIRETTA IN T18",""))</f>
      </c>
    </row>
    <row r="46" spans="1:48" s="3" customFormat="1" ht="22.5" customHeight="1">
      <c r="A46" s="39" t="str">
        <f>'T18'!A42</f>
        <v>004</v>
      </c>
      <c r="B46" s="103" t="str">
        <f>'T18'!B42</f>
        <v>INTERVENTI PER LA DISABILITA'</v>
      </c>
      <c r="C46" s="157">
        <f t="shared" si="37"/>
        <v>0</v>
      </c>
      <c r="D46" s="157">
        <f t="shared" si="37"/>
        <v>0</v>
      </c>
      <c r="E46" s="157">
        <f t="shared" si="37"/>
        <v>10</v>
      </c>
      <c r="F46" s="157">
        <f t="shared" si="37"/>
        <v>0</v>
      </c>
      <c r="G46" s="157">
        <f t="shared" si="37"/>
        <v>0</v>
      </c>
      <c r="H46" s="157">
        <f t="shared" si="37"/>
        <v>0</v>
      </c>
      <c r="I46" s="157">
        <f t="shared" si="38"/>
        <v>0</v>
      </c>
      <c r="J46" s="157">
        <f t="shared" si="38"/>
        <v>0</v>
      </c>
      <c r="K46" s="157">
        <f t="shared" si="38"/>
        <v>0</v>
      </c>
      <c r="L46" s="157">
        <f t="shared" si="38"/>
        <v>0</v>
      </c>
      <c r="M46" s="157">
        <f t="shared" si="38"/>
        <v>0</v>
      </c>
      <c r="N46" s="157">
        <f t="shared" si="38"/>
        <v>0</v>
      </c>
      <c r="O46" s="157">
        <f t="shared" si="38"/>
        <v>0</v>
      </c>
      <c r="P46" s="157">
        <f t="shared" si="42"/>
        <v>0</v>
      </c>
      <c r="Q46" s="157">
        <f t="shared" si="42"/>
        <v>0</v>
      </c>
      <c r="R46" s="157">
        <f t="shared" si="42"/>
        <v>0</v>
      </c>
      <c r="S46" s="157">
        <f t="shared" si="42"/>
        <v>0</v>
      </c>
      <c r="T46" s="157">
        <f t="shared" si="42"/>
        <v>0</v>
      </c>
      <c r="U46" s="157">
        <f t="shared" si="42"/>
        <v>0</v>
      </c>
      <c r="V46" s="157">
        <f t="shared" si="42"/>
        <v>0</v>
      </c>
      <c r="W46" s="66" t="str">
        <f t="shared" si="40"/>
        <v>012004</v>
      </c>
      <c r="X46" s="59">
        <f>IF('T18'!E42&gt;0,IF(SUM('T19'!C46:V46)=0,"ATTENZIONE: DEVE ESSERE COMPILATA ALMENO UNA CATEGORIA",""),IF(AND('T18'!$T$73&lt;&gt;0,SUM('T19'!C46:V46)&gt;0,'T18'!E42=0),"ATTENZIONE: NON SONO STATI DICHIARATI INTERVENTI IN ECONOMIA DIRETTA IN T18",""))</f>
      </c>
      <c r="Y46" s="21"/>
      <c r="Z46" s="21"/>
      <c r="AA46" s="85"/>
      <c r="AB46" s="85"/>
      <c r="AC46" s="85">
        <v>10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66" t="str">
        <f t="shared" si="41"/>
        <v>012004</v>
      </c>
      <c r="AV46" s="59">
        <f>IF('T18'!AC42&gt;0,IF(SUM('T19'!AA46:AT46)=0,"ATTENZIONE: DEVE ESSERE COMPILATA ALMENO UNA CATEGORIA",""),IF(AND('T18'!$T$73&lt;&gt;0,SUM('T19'!AA46:AT46)&gt;0,'T18'!AC42=0),"ATTENZIONE: NON SONO STATI DICHIARATI INTERVENTI IN ECONOMIA DIRETTA IN T18",""))</f>
      </c>
    </row>
    <row r="47" spans="1:48" s="3" customFormat="1" ht="22.5" customHeight="1" hidden="1">
      <c r="A47" s="39" t="str">
        <f>'T18'!A43</f>
        <v>005</v>
      </c>
      <c r="B47" s="103" t="str">
        <f>'T18'!B43</f>
        <v>INTERVENTI PER LE FAMIGLIE</v>
      </c>
      <c r="C47" s="157">
        <f t="shared" si="37"/>
        <v>0</v>
      </c>
      <c r="D47" s="157">
        <f t="shared" si="37"/>
        <v>0</v>
      </c>
      <c r="E47" s="157">
        <f t="shared" si="37"/>
        <v>0</v>
      </c>
      <c r="F47" s="157">
        <f t="shared" si="37"/>
        <v>0</v>
      </c>
      <c r="G47" s="157">
        <f t="shared" si="37"/>
        <v>0</v>
      </c>
      <c r="H47" s="157">
        <f t="shared" si="37"/>
        <v>0</v>
      </c>
      <c r="I47" s="157">
        <f t="shared" si="38"/>
        <v>0</v>
      </c>
      <c r="J47" s="157">
        <f t="shared" si="38"/>
        <v>0</v>
      </c>
      <c r="K47" s="157">
        <f t="shared" si="38"/>
        <v>0</v>
      </c>
      <c r="L47" s="157">
        <f t="shared" si="38"/>
        <v>0</v>
      </c>
      <c r="M47" s="157">
        <f t="shared" si="38"/>
        <v>0</v>
      </c>
      <c r="N47" s="157">
        <f t="shared" si="38"/>
        <v>0</v>
      </c>
      <c r="O47" s="157">
        <f t="shared" si="38"/>
        <v>0</v>
      </c>
      <c r="P47" s="157">
        <f t="shared" si="42"/>
        <v>0</v>
      </c>
      <c r="Q47" s="157">
        <f t="shared" si="42"/>
        <v>0</v>
      </c>
      <c r="R47" s="157">
        <f t="shared" si="42"/>
        <v>0</v>
      </c>
      <c r="S47" s="157">
        <f t="shared" si="42"/>
        <v>0</v>
      </c>
      <c r="T47" s="157">
        <f t="shared" si="42"/>
        <v>0</v>
      </c>
      <c r="U47" s="157">
        <f t="shared" si="42"/>
        <v>0</v>
      </c>
      <c r="V47" s="157">
        <f t="shared" si="42"/>
        <v>0</v>
      </c>
      <c r="W47" s="66" t="str">
        <f t="shared" si="40"/>
        <v>012005</v>
      </c>
      <c r="X47" s="59">
        <f>IF('T18'!E43&gt;0,IF(SUM('T19'!C47:V47)=0,"ATTENZIONE: DEVE ESSERE COMPILATA ALMENO UNA CATEGORIA",""),IF(AND('T18'!$T$73&lt;&gt;0,SUM('T19'!C47:V47)&gt;0,'T18'!E43=0),"ATTENZIONE: NON SONO STATI DICHIARATI INTERVENTI IN ECONOMIA DIRETTA IN T18",""))</f>
      </c>
      <c r="Y47" s="21"/>
      <c r="Z47" s="21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66" t="str">
        <f t="shared" si="41"/>
        <v>012005</v>
      </c>
      <c r="AV47" s="59">
        <f>IF('T18'!AC43&gt;0,IF(SUM('T19'!AA47:AT47)=0,"ATTENZIONE: DEVE ESSERE COMPILATA ALMENO UNA CATEGORIA",""),IF(AND('T18'!$T$73&lt;&gt;0,SUM('T19'!AA47:AT47)&gt;0,'T18'!AC43=0),"ATTENZIONE: NON SONO STATI DICHIARATI INTERVENTI IN ECONOMIA DIRETTA IN T18",""))</f>
      </c>
    </row>
    <row r="48" spans="1:48" s="3" customFormat="1" ht="22.5" customHeight="1">
      <c r="A48" s="39" t="str">
        <f>'T18'!A44</f>
        <v>006</v>
      </c>
      <c r="B48" s="103" t="str">
        <f>'T18'!B44</f>
        <v>SERVIZIO NECROSCOPICO E CIMITERIALE</v>
      </c>
      <c r="C48" s="157">
        <f t="shared" si="37"/>
        <v>0</v>
      </c>
      <c r="D48" s="157">
        <f t="shared" si="37"/>
        <v>0</v>
      </c>
      <c r="E48" s="157">
        <f t="shared" si="37"/>
        <v>100</v>
      </c>
      <c r="F48" s="157">
        <f t="shared" si="37"/>
        <v>0</v>
      </c>
      <c r="G48" s="157">
        <f t="shared" si="37"/>
        <v>0</v>
      </c>
      <c r="H48" s="157">
        <f t="shared" si="37"/>
        <v>0</v>
      </c>
      <c r="I48" s="157">
        <f t="shared" si="38"/>
        <v>0</v>
      </c>
      <c r="J48" s="157">
        <f t="shared" si="38"/>
        <v>0</v>
      </c>
      <c r="K48" s="157">
        <f t="shared" si="38"/>
        <v>0</v>
      </c>
      <c r="L48" s="157">
        <f t="shared" si="38"/>
        <v>0</v>
      </c>
      <c r="M48" s="157">
        <f t="shared" si="38"/>
        <v>0</v>
      </c>
      <c r="N48" s="157">
        <f t="shared" si="38"/>
        <v>0</v>
      </c>
      <c r="O48" s="157">
        <f t="shared" si="38"/>
        <v>0</v>
      </c>
      <c r="P48" s="157">
        <f t="shared" si="42"/>
        <v>0</v>
      </c>
      <c r="Q48" s="157">
        <f t="shared" si="42"/>
        <v>0</v>
      </c>
      <c r="R48" s="157">
        <f t="shared" si="42"/>
        <v>0</v>
      </c>
      <c r="S48" s="157">
        <f t="shared" si="42"/>
        <v>0</v>
      </c>
      <c r="T48" s="157">
        <f t="shared" si="42"/>
        <v>0</v>
      </c>
      <c r="U48" s="157">
        <f t="shared" si="42"/>
        <v>0</v>
      </c>
      <c r="V48" s="157">
        <f t="shared" si="42"/>
        <v>0</v>
      </c>
      <c r="W48" s="66" t="str">
        <f t="shared" si="40"/>
        <v>012006</v>
      </c>
      <c r="X48" s="59" t="str">
        <f>IF('T18'!E44&gt;0,IF(SUM('T19'!C48:V48)=0,"ATTENZIONE: DEVE ESSERE COMPILATA ALMENO UNA CATEGORIA",""),IF(AND('T18'!$T$73&lt;&gt;0,SUM('T19'!C48:V48)&gt;0,'T18'!E44=0),"ATTENZIONE: NON SONO STATI DICHIARATI INTERVENTI IN ECONOMIA DIRETTA IN T18",""))</f>
        <v>ATTENZIONE: NON SONO STATI DICHIARATI INTERVENTI IN ECONOMIA DIRETTA IN T18</v>
      </c>
      <c r="Y48" s="21"/>
      <c r="Z48" s="21"/>
      <c r="AA48" s="85"/>
      <c r="AB48" s="85"/>
      <c r="AC48" s="85">
        <v>100</v>
      </c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66" t="str">
        <f t="shared" si="41"/>
        <v>012006</v>
      </c>
      <c r="AV48" s="59" t="str">
        <f>IF('T18'!AC44&gt;0,IF(SUM('T19'!AA48:AT48)=0,"ATTENZIONE: DEVE ESSERE COMPILATA ALMENO UNA CATEGORIA",""),IF(AND('T18'!$T$73&lt;&gt;0,SUM('T19'!AA48:AT48)&gt;0,'T18'!AC44=0),"ATTENZIONE: NON SONO STATI DICHIARATI INTERVENTI IN ECONOMIA DIRETTA IN T18",""))</f>
        <v>ATTENZIONE: NON SONO STATI DICHIARATI INTERVENTI IN ECONOMIA DIRETTA IN T18</v>
      </c>
    </row>
    <row r="49" spans="1:48" s="8" customFormat="1" ht="36" customHeight="1">
      <c r="A49" s="97"/>
      <c r="B49" s="96" t="str">
        <f>'T18'!B45</f>
        <v>013</v>
      </c>
      <c r="C49" s="200" t="str">
        <f>'T18'!C45</f>
        <v>EDILIZIA SCOLASTICA PER LA PARTE NON ATTRIBUITA ALLA COMPETENZA DELLE PROVINCE, ORGANIZZAZIONE E GESTIONE DEI SERVIZI SCOLASTICI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22"/>
      <c r="X49" s="59"/>
      <c r="AA49" s="200" t="str">
        <f>'T18'!AA45</f>
        <v>EDILIZIA SCOLASTICA PER LA PARTE NON ATTRIBUITA ALLA COMPETENZA DELLE PROVINCE, ORGANIZZAZIONE E GESTIONE DEI SERVIZI SCOLASTICI</v>
      </c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22"/>
      <c r="AV49" s="59"/>
    </row>
    <row r="50" spans="1:48" s="3" customFormat="1" ht="22.5" customHeight="1">
      <c r="A50" s="39" t="str">
        <f>'T18'!A46</f>
        <v>001</v>
      </c>
      <c r="B50" s="103" t="str">
        <f>'T18'!B46</f>
        <v>SCUOLA DELL'INFANZIA</v>
      </c>
      <c r="C50" s="157">
        <f aca="true" t="shared" si="43" ref="C50:H55">ROUND(AA50,0)</f>
        <v>0</v>
      </c>
      <c r="D50" s="157">
        <f t="shared" si="43"/>
        <v>0</v>
      </c>
      <c r="E50" s="157">
        <f t="shared" si="43"/>
        <v>200</v>
      </c>
      <c r="F50" s="157">
        <f t="shared" si="43"/>
        <v>1500</v>
      </c>
      <c r="G50" s="157">
        <f t="shared" si="43"/>
        <v>0</v>
      </c>
      <c r="H50" s="157">
        <f t="shared" si="43"/>
        <v>0</v>
      </c>
      <c r="I50" s="157">
        <f aca="true" t="shared" si="44" ref="I50:O55">ROUND(AG50,0)</f>
        <v>0</v>
      </c>
      <c r="J50" s="157">
        <f t="shared" si="44"/>
        <v>0</v>
      </c>
      <c r="K50" s="157">
        <f t="shared" si="44"/>
        <v>0</v>
      </c>
      <c r="L50" s="157">
        <f t="shared" si="44"/>
        <v>0</v>
      </c>
      <c r="M50" s="157">
        <f t="shared" si="44"/>
        <v>0</v>
      </c>
      <c r="N50" s="157">
        <f t="shared" si="44"/>
        <v>0</v>
      </c>
      <c r="O50" s="157">
        <f t="shared" si="44"/>
        <v>0</v>
      </c>
      <c r="P50" s="157">
        <f aca="true" t="shared" si="45" ref="P50:V50">ROUND(AN50,0)</f>
        <v>0</v>
      </c>
      <c r="Q50" s="157">
        <f t="shared" si="45"/>
        <v>0</v>
      </c>
      <c r="R50" s="157">
        <f t="shared" si="45"/>
        <v>0</v>
      </c>
      <c r="S50" s="157">
        <f t="shared" si="45"/>
        <v>0</v>
      </c>
      <c r="T50" s="157">
        <f t="shared" si="45"/>
        <v>0</v>
      </c>
      <c r="U50" s="157">
        <f t="shared" si="45"/>
        <v>0</v>
      </c>
      <c r="V50" s="157">
        <f t="shared" si="45"/>
        <v>0</v>
      </c>
      <c r="W50" s="66" t="str">
        <f aca="true" t="shared" si="46" ref="W50:W55">$B$49&amp;A50</f>
        <v>013001</v>
      </c>
      <c r="X50" s="59" t="str">
        <f>IF('T18'!E46&gt;0,IF(SUM('T19'!C50:V50)=0,"ATTENZIONE: DEVE ESSERE COMPILATA ALMENO UNA CATEGORIA",""),IF(AND('T18'!$T$73&lt;&gt;0,SUM('T19'!C50:V50)&gt;0,'T18'!E46=0),"ATTENZIONE: NON SONO STATI DICHIARATI INTERVENTI IN ECONOMIA DIRETTA IN T18",""))</f>
        <v>ATTENZIONE: NON SONO STATI DICHIARATI INTERVENTI IN ECONOMIA DIRETTA IN T18</v>
      </c>
      <c r="Y50" s="21"/>
      <c r="Z50" s="21"/>
      <c r="AA50" s="85"/>
      <c r="AB50" s="85"/>
      <c r="AC50" s="85">
        <v>200</v>
      </c>
      <c r="AD50" s="85">
        <v>1500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66" t="str">
        <f aca="true" t="shared" si="47" ref="AU50:AU55">$B$49&amp;A50</f>
        <v>013001</v>
      </c>
      <c r="AV50" s="59" t="str">
        <f>IF('T18'!AC46&gt;0,IF(SUM('T19'!AA50:AT50)=0,"ATTENZIONE: DEVE ESSERE COMPILATA ALMENO UNA CATEGORIA",""),IF(AND('T18'!$T$73&lt;&gt;0,SUM('T19'!AA50:AT50)&gt;0,'T18'!AC46=0),"ATTENZIONE: NON SONO STATI DICHIARATI INTERVENTI IN ECONOMIA DIRETTA IN T18",""))</f>
        <v>ATTENZIONE: NON SONO STATI DICHIARATI INTERVENTI IN ECONOMIA DIRETTA IN T18</v>
      </c>
    </row>
    <row r="51" spans="1:48" s="3" customFormat="1" ht="22.5" customHeight="1">
      <c r="A51" s="39" t="str">
        <f>'T18'!A47</f>
        <v>002</v>
      </c>
      <c r="B51" s="103" t="str">
        <f>'T18'!B47</f>
        <v>ISTRUZIONE PRIMARIA</v>
      </c>
      <c r="C51" s="157">
        <f t="shared" si="43"/>
        <v>0</v>
      </c>
      <c r="D51" s="157">
        <f t="shared" si="43"/>
        <v>0</v>
      </c>
      <c r="E51" s="157">
        <f t="shared" si="43"/>
        <v>200</v>
      </c>
      <c r="F51" s="157">
        <f t="shared" si="43"/>
        <v>1500</v>
      </c>
      <c r="G51" s="157">
        <f t="shared" si="43"/>
        <v>0</v>
      </c>
      <c r="H51" s="157">
        <f t="shared" si="43"/>
        <v>0</v>
      </c>
      <c r="I51" s="157">
        <f t="shared" si="44"/>
        <v>0</v>
      </c>
      <c r="J51" s="157">
        <f t="shared" si="44"/>
        <v>0</v>
      </c>
      <c r="K51" s="157">
        <f t="shared" si="44"/>
        <v>0</v>
      </c>
      <c r="L51" s="157">
        <f t="shared" si="44"/>
        <v>0</v>
      </c>
      <c r="M51" s="157">
        <f t="shared" si="44"/>
        <v>0</v>
      </c>
      <c r="N51" s="157">
        <f t="shared" si="44"/>
        <v>0</v>
      </c>
      <c r="O51" s="157">
        <f t="shared" si="44"/>
        <v>0</v>
      </c>
      <c r="P51" s="157">
        <f aca="true" t="shared" si="48" ref="P51:V55">ROUND(AN51,0)</f>
        <v>0</v>
      </c>
      <c r="Q51" s="157">
        <f t="shared" si="48"/>
        <v>0</v>
      </c>
      <c r="R51" s="157">
        <f t="shared" si="48"/>
        <v>0</v>
      </c>
      <c r="S51" s="157">
        <f t="shared" si="48"/>
        <v>0</v>
      </c>
      <c r="T51" s="157">
        <f t="shared" si="48"/>
        <v>0</v>
      </c>
      <c r="U51" s="157">
        <f t="shared" si="48"/>
        <v>0</v>
      </c>
      <c r="V51" s="157">
        <f t="shared" si="48"/>
        <v>0</v>
      </c>
      <c r="W51" s="66" t="str">
        <f t="shared" si="46"/>
        <v>013002</v>
      </c>
      <c r="X51" s="59" t="str">
        <f>IF('T18'!E47&gt;0,IF(SUM('T19'!C51:V51)=0,"ATTENZIONE: DEVE ESSERE COMPILATA ALMENO UNA CATEGORIA",""),IF(AND('T18'!$T$73&lt;&gt;0,SUM('T19'!C51:V51)&gt;0,'T18'!E47=0),"ATTENZIONE: NON SONO STATI DICHIARATI INTERVENTI IN ECONOMIA DIRETTA IN T18",""))</f>
        <v>ATTENZIONE: NON SONO STATI DICHIARATI INTERVENTI IN ECONOMIA DIRETTA IN T18</v>
      </c>
      <c r="Y51" s="21"/>
      <c r="Z51" s="21"/>
      <c r="AA51" s="85"/>
      <c r="AB51" s="85"/>
      <c r="AC51" s="85">
        <v>200</v>
      </c>
      <c r="AD51" s="85">
        <v>1500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66" t="str">
        <f t="shared" si="47"/>
        <v>013002</v>
      </c>
      <c r="AV51" s="59" t="str">
        <f>IF('T18'!AC47&gt;0,IF(SUM('T19'!AA51:AT51)=0,"ATTENZIONE: DEVE ESSERE COMPILATA ALMENO UNA CATEGORIA",""),IF(AND('T18'!$T$73&lt;&gt;0,SUM('T19'!AA51:AT51)&gt;0,'T18'!AC47=0),"ATTENZIONE: NON SONO STATI DICHIARATI INTERVENTI IN ECONOMIA DIRETTA IN T18",""))</f>
        <v>ATTENZIONE: NON SONO STATI DICHIARATI INTERVENTI IN ECONOMIA DIRETTA IN T18</v>
      </c>
    </row>
    <row r="52" spans="1:48" s="3" customFormat="1" ht="22.5" customHeight="1">
      <c r="A52" s="39" t="str">
        <f>'T18'!A48</f>
        <v>003</v>
      </c>
      <c r="B52" s="103" t="str">
        <f>'T18'!B48</f>
        <v>ISTRUZIONE SECONDARIA INFERIORE</v>
      </c>
      <c r="C52" s="157">
        <f t="shared" si="43"/>
        <v>0</v>
      </c>
      <c r="D52" s="157">
        <f t="shared" si="43"/>
        <v>0</v>
      </c>
      <c r="E52" s="157">
        <f t="shared" si="43"/>
        <v>200</v>
      </c>
      <c r="F52" s="157">
        <f t="shared" si="43"/>
        <v>1500</v>
      </c>
      <c r="G52" s="157">
        <f t="shared" si="43"/>
        <v>0</v>
      </c>
      <c r="H52" s="157">
        <f t="shared" si="43"/>
        <v>0</v>
      </c>
      <c r="I52" s="157">
        <f t="shared" si="44"/>
        <v>0</v>
      </c>
      <c r="J52" s="157">
        <f t="shared" si="44"/>
        <v>0</v>
      </c>
      <c r="K52" s="157">
        <f t="shared" si="44"/>
        <v>0</v>
      </c>
      <c r="L52" s="157">
        <f t="shared" si="44"/>
        <v>0</v>
      </c>
      <c r="M52" s="157">
        <f t="shared" si="44"/>
        <v>0</v>
      </c>
      <c r="N52" s="157">
        <f t="shared" si="44"/>
        <v>0</v>
      </c>
      <c r="O52" s="157">
        <f t="shared" si="44"/>
        <v>0</v>
      </c>
      <c r="P52" s="157">
        <f t="shared" si="48"/>
        <v>0</v>
      </c>
      <c r="Q52" s="157">
        <f t="shared" si="48"/>
        <v>0</v>
      </c>
      <c r="R52" s="157">
        <f t="shared" si="48"/>
        <v>0</v>
      </c>
      <c r="S52" s="157">
        <f t="shared" si="48"/>
        <v>0</v>
      </c>
      <c r="T52" s="157">
        <f t="shared" si="48"/>
        <v>0</v>
      </c>
      <c r="U52" s="157">
        <f t="shared" si="48"/>
        <v>0</v>
      </c>
      <c r="V52" s="157">
        <f t="shared" si="48"/>
        <v>0</v>
      </c>
      <c r="W52" s="66" t="str">
        <f t="shared" si="46"/>
        <v>013003</v>
      </c>
      <c r="X52" s="59" t="str">
        <f>IF('T18'!E48&gt;0,IF(SUM('T19'!C52:V52)=0,"ATTENZIONE: DEVE ESSERE COMPILATA ALMENO UNA CATEGORIA",""),IF(AND('T18'!$T$73&lt;&gt;0,SUM('T19'!C52:V52)&gt;0,'T18'!E48=0),"ATTENZIONE: NON SONO STATI DICHIARATI INTERVENTI IN ECONOMIA DIRETTA IN T18",""))</f>
        <v>ATTENZIONE: NON SONO STATI DICHIARATI INTERVENTI IN ECONOMIA DIRETTA IN T18</v>
      </c>
      <c r="Y52" s="21"/>
      <c r="Z52" s="21"/>
      <c r="AA52" s="85"/>
      <c r="AB52" s="85"/>
      <c r="AC52" s="85">
        <v>200</v>
      </c>
      <c r="AD52" s="85">
        <v>1500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66" t="str">
        <f t="shared" si="47"/>
        <v>013003</v>
      </c>
      <c r="AV52" s="59" t="str">
        <f>IF('T18'!AC48&gt;0,IF(SUM('T19'!AA52:AT52)=0,"ATTENZIONE: DEVE ESSERE COMPILATA ALMENO UNA CATEGORIA",""),IF(AND('T18'!$T$73&lt;&gt;0,SUM('T19'!AA52:AT52)&gt;0,'T18'!AC48=0),"ATTENZIONE: NON SONO STATI DICHIARATI INTERVENTI IN ECONOMIA DIRETTA IN T18",""))</f>
        <v>ATTENZIONE: NON SONO STATI DICHIARATI INTERVENTI IN ECONOMIA DIRETTA IN T18</v>
      </c>
    </row>
    <row r="53" spans="1:48" s="3" customFormat="1" ht="22.5" customHeight="1">
      <c r="A53" s="39" t="str">
        <f>'T18'!A49</f>
        <v>004</v>
      </c>
      <c r="B53" s="103" t="str">
        <f>'T18'!B49</f>
        <v>ISTRUZIONE SECONDARIA SUPERIORE</v>
      </c>
      <c r="C53" s="157">
        <f t="shared" si="43"/>
        <v>0</v>
      </c>
      <c r="D53" s="157">
        <f t="shared" si="43"/>
        <v>0</v>
      </c>
      <c r="E53" s="157">
        <f t="shared" si="43"/>
        <v>0</v>
      </c>
      <c r="F53" s="157">
        <f t="shared" si="43"/>
        <v>0</v>
      </c>
      <c r="G53" s="157">
        <f t="shared" si="43"/>
        <v>0</v>
      </c>
      <c r="H53" s="157">
        <f t="shared" si="43"/>
        <v>0</v>
      </c>
      <c r="I53" s="157">
        <f t="shared" si="44"/>
        <v>0</v>
      </c>
      <c r="J53" s="157">
        <f t="shared" si="44"/>
        <v>0</v>
      </c>
      <c r="K53" s="157">
        <f t="shared" si="44"/>
        <v>0</v>
      </c>
      <c r="L53" s="157">
        <f t="shared" si="44"/>
        <v>0</v>
      </c>
      <c r="M53" s="157">
        <f t="shared" si="44"/>
        <v>0</v>
      </c>
      <c r="N53" s="157">
        <f t="shared" si="44"/>
        <v>0</v>
      </c>
      <c r="O53" s="157">
        <f t="shared" si="44"/>
        <v>0</v>
      </c>
      <c r="P53" s="157">
        <f aca="true" t="shared" si="49" ref="P53:V53">ROUND(AN53,0)</f>
        <v>0</v>
      </c>
      <c r="Q53" s="157">
        <f t="shared" si="49"/>
        <v>0</v>
      </c>
      <c r="R53" s="157">
        <f t="shared" si="49"/>
        <v>0</v>
      </c>
      <c r="S53" s="157">
        <f t="shared" si="49"/>
        <v>0</v>
      </c>
      <c r="T53" s="157">
        <f t="shared" si="49"/>
        <v>0</v>
      </c>
      <c r="U53" s="157">
        <f t="shared" si="49"/>
        <v>0</v>
      </c>
      <c r="V53" s="157">
        <f t="shared" si="49"/>
        <v>0</v>
      </c>
      <c r="W53" s="66" t="str">
        <f>$B$49&amp;A53</f>
        <v>013004</v>
      </c>
      <c r="X53" s="59">
        <f>IF('T18'!E49&gt;0,IF(SUM('T19'!C53:V53)=0,"ATTENZIONE: DEVE ESSERE COMPILATA ALMENO UNA CATEGORIA",""),IF(AND('T18'!$T$73&lt;&gt;0,SUM('T19'!C53:V53)&gt;0,'T18'!E49=0),"ATTENZIONE: NON SONO STATI DICHIARATI INTERVENTI IN ECONOMIA DIRETTA IN T18",""))</f>
      </c>
      <c r="Y53" s="21"/>
      <c r="Z53" s="21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66" t="str">
        <f t="shared" si="47"/>
        <v>013004</v>
      </c>
      <c r="AV53" s="59">
        <f>IF('T18'!AC49&gt;0,IF(SUM('T19'!AA53:AT53)=0,"ATTENZIONE: DEVE ESSERE COMPILATA ALMENO UNA CATEGORIA",""),IF(AND('T18'!$T$73&lt;&gt;0,SUM('T19'!AA53:AT53)&gt;0,'T18'!AC49=0),"ATTENZIONE: NON SONO STATI DICHIARATI INTERVENTI IN ECONOMIA DIRETTA IN T18",""))</f>
      </c>
    </row>
    <row r="54" spans="1:48" s="3" customFormat="1" ht="22.5" customHeight="1">
      <c r="A54" s="39" t="str">
        <f>'T18'!A50</f>
        <v>005</v>
      </c>
      <c r="B54" s="103" t="str">
        <f>'T18'!B50</f>
        <v>SERVIZI AUSILIARI ALL'ISTRUZIONE</v>
      </c>
      <c r="C54" s="157">
        <f t="shared" si="43"/>
        <v>0</v>
      </c>
      <c r="D54" s="157">
        <f t="shared" si="43"/>
        <v>0</v>
      </c>
      <c r="E54" s="157">
        <f t="shared" si="43"/>
        <v>0</v>
      </c>
      <c r="F54" s="157">
        <f t="shared" si="43"/>
        <v>0</v>
      </c>
      <c r="G54" s="157">
        <f t="shared" si="43"/>
        <v>0</v>
      </c>
      <c r="H54" s="157">
        <f t="shared" si="43"/>
        <v>0</v>
      </c>
      <c r="I54" s="157">
        <f t="shared" si="44"/>
        <v>0</v>
      </c>
      <c r="J54" s="157">
        <f t="shared" si="44"/>
        <v>0</v>
      </c>
      <c r="K54" s="157">
        <f t="shared" si="44"/>
        <v>0</v>
      </c>
      <c r="L54" s="157">
        <f t="shared" si="44"/>
        <v>0</v>
      </c>
      <c r="M54" s="157">
        <f t="shared" si="44"/>
        <v>0</v>
      </c>
      <c r="N54" s="157">
        <f t="shared" si="44"/>
        <v>0</v>
      </c>
      <c r="O54" s="157">
        <f t="shared" si="44"/>
        <v>0</v>
      </c>
      <c r="P54" s="157">
        <f t="shared" si="48"/>
        <v>0</v>
      </c>
      <c r="Q54" s="157">
        <f t="shared" si="48"/>
        <v>0</v>
      </c>
      <c r="R54" s="157">
        <f t="shared" si="48"/>
        <v>0</v>
      </c>
      <c r="S54" s="157">
        <f t="shared" si="48"/>
        <v>0</v>
      </c>
      <c r="T54" s="157">
        <f t="shared" si="48"/>
        <v>0</v>
      </c>
      <c r="U54" s="157">
        <f t="shared" si="48"/>
        <v>0</v>
      </c>
      <c r="V54" s="157">
        <f t="shared" si="48"/>
        <v>0</v>
      </c>
      <c r="W54" s="66" t="str">
        <f t="shared" si="46"/>
        <v>013005</v>
      </c>
      <c r="X54" s="59">
        <f>IF('T18'!E50&gt;0,IF(SUM('T19'!C54:V54)=0,"ATTENZIONE: DEVE ESSERE COMPILATA ALMENO UNA CATEGORIA",""),IF(AND('T18'!$T$73&lt;&gt;0,SUM('T19'!C54:V54)&gt;0,'T18'!E50=0),"ATTENZIONE: NON SONO STATI DICHIARATI INTERVENTI IN ECONOMIA DIRETTA IN T18",""))</f>
      </c>
      <c r="Y54" s="21"/>
      <c r="Z54" s="21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66" t="str">
        <f t="shared" si="47"/>
        <v>013005</v>
      </c>
      <c r="AV54" s="59">
        <f>IF('T18'!AC50&gt;0,IF(SUM('T19'!AA54:AT54)=0,"ATTENZIONE: DEVE ESSERE COMPILATA ALMENO UNA CATEGORIA",""),IF(AND('T18'!$T$73&lt;&gt;0,SUM('T19'!AA54:AT54)&gt;0,'T18'!AC50=0),"ATTENZIONE: NON SONO STATI DICHIARATI INTERVENTI IN ECONOMIA DIRETTA IN T18",""))</f>
      </c>
    </row>
    <row r="55" spans="1:48" s="3" customFormat="1" ht="22.5" customHeight="1">
      <c r="A55" s="39" t="str">
        <f>'T18'!A51</f>
        <v>006</v>
      </c>
      <c r="B55" s="103" t="str">
        <f>'T18'!B51</f>
        <v>DIRITTO ALLO STUDIO</v>
      </c>
      <c r="C55" s="157">
        <f t="shared" si="43"/>
        <v>0</v>
      </c>
      <c r="D55" s="157">
        <f t="shared" si="43"/>
        <v>0</v>
      </c>
      <c r="E55" s="157">
        <f t="shared" si="43"/>
        <v>100</v>
      </c>
      <c r="F55" s="157">
        <f t="shared" si="43"/>
        <v>0</v>
      </c>
      <c r="G55" s="157">
        <f t="shared" si="43"/>
        <v>0</v>
      </c>
      <c r="H55" s="157">
        <f t="shared" si="43"/>
        <v>0</v>
      </c>
      <c r="I55" s="157">
        <f t="shared" si="44"/>
        <v>0</v>
      </c>
      <c r="J55" s="157">
        <f t="shared" si="44"/>
        <v>0</v>
      </c>
      <c r="K55" s="157">
        <f t="shared" si="44"/>
        <v>0</v>
      </c>
      <c r="L55" s="157">
        <f t="shared" si="44"/>
        <v>0</v>
      </c>
      <c r="M55" s="157">
        <f t="shared" si="44"/>
        <v>0</v>
      </c>
      <c r="N55" s="157">
        <f t="shared" si="44"/>
        <v>0</v>
      </c>
      <c r="O55" s="157">
        <f t="shared" si="44"/>
        <v>0</v>
      </c>
      <c r="P55" s="157">
        <f t="shared" si="48"/>
        <v>0</v>
      </c>
      <c r="Q55" s="157">
        <f t="shared" si="48"/>
        <v>0</v>
      </c>
      <c r="R55" s="157">
        <f t="shared" si="48"/>
        <v>0</v>
      </c>
      <c r="S55" s="157">
        <f t="shared" si="48"/>
        <v>0</v>
      </c>
      <c r="T55" s="157">
        <f t="shared" si="48"/>
        <v>0</v>
      </c>
      <c r="U55" s="157">
        <f t="shared" si="48"/>
        <v>0</v>
      </c>
      <c r="V55" s="157">
        <f t="shared" si="48"/>
        <v>0</v>
      </c>
      <c r="W55" s="66" t="str">
        <f t="shared" si="46"/>
        <v>013006</v>
      </c>
      <c r="X55" s="59">
        <f>IF('T18'!E51&gt;0,IF(SUM('T19'!C55:V55)=0,"ATTENZIONE: DEVE ESSERE COMPILATA ALMENO UNA CATEGORIA",""),IF(AND('T18'!$T$73&lt;&gt;0,SUM('T19'!C55:V55)&gt;0,'T18'!E51=0),"ATTENZIONE: NON SONO STATI DICHIARATI INTERVENTI IN ECONOMIA DIRETTA IN T18",""))</f>
      </c>
      <c r="Y55" s="21"/>
      <c r="Z55" s="21"/>
      <c r="AA55" s="85"/>
      <c r="AB55" s="85"/>
      <c r="AC55" s="85">
        <v>100</v>
      </c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66" t="str">
        <f t="shared" si="47"/>
        <v>013006</v>
      </c>
      <c r="AV55" s="59">
        <f>IF('T18'!AC51&gt;0,IF(SUM('T19'!AA55:AT55)=0,"ATTENZIONE: DEVE ESSERE COMPILATA ALMENO UNA CATEGORIA",""),IF(AND('T18'!$T$73&lt;&gt;0,SUM('T19'!AA55:AT55)&gt;0,'T18'!AC51=0),"ATTENZIONE: NON SONO STATI DICHIARATI INTERVENTI IN ECONOMIA DIRETTA IN T18",""))</f>
      </c>
    </row>
    <row r="56" spans="1:48" s="8" customFormat="1" ht="19.5" customHeight="1">
      <c r="A56" s="97"/>
      <c r="B56" s="96" t="str">
        <f>'T18'!B52</f>
        <v>014</v>
      </c>
      <c r="C56" s="202" t="str">
        <f>'T18'!C52</f>
        <v>POLIZIA MUNICIPALE E POLIZIA AMMINISTRATIVA LOCALE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21"/>
      <c r="X56" s="59"/>
      <c r="AA56" s="202" t="str">
        <f>'T18'!AA52</f>
        <v>POLIZIA MUNICIPALE E POLIZIA AMMINISTRATIVA LOCALE</v>
      </c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21"/>
      <c r="AV56" s="59"/>
    </row>
    <row r="57" spans="1:48" s="3" customFormat="1" ht="22.5" customHeight="1">
      <c r="A57" s="39" t="str">
        <f>'T18'!A53</f>
        <v>001</v>
      </c>
      <c r="B57" s="103" t="str">
        <f>'T18'!B53</f>
        <v>POLIZIA LOCALE</v>
      </c>
      <c r="C57" s="157">
        <f aca="true" t="shared" si="50" ref="C57:H57">ROUND(AA57,0)</f>
        <v>0</v>
      </c>
      <c r="D57" s="157">
        <f t="shared" si="50"/>
        <v>0</v>
      </c>
      <c r="E57" s="157">
        <f t="shared" si="50"/>
        <v>0</v>
      </c>
      <c r="F57" s="157">
        <f t="shared" si="50"/>
        <v>0</v>
      </c>
      <c r="G57" s="157">
        <f t="shared" si="50"/>
        <v>0</v>
      </c>
      <c r="H57" s="157">
        <f t="shared" si="50"/>
        <v>0</v>
      </c>
      <c r="I57" s="157">
        <f aca="true" t="shared" si="51" ref="I57:O57">ROUND(AG57,0)</f>
        <v>0</v>
      </c>
      <c r="J57" s="157">
        <f t="shared" si="51"/>
        <v>0</v>
      </c>
      <c r="K57" s="157">
        <f t="shared" si="51"/>
        <v>0</v>
      </c>
      <c r="L57" s="157">
        <f t="shared" si="51"/>
        <v>0</v>
      </c>
      <c r="M57" s="157">
        <f t="shared" si="51"/>
        <v>0</v>
      </c>
      <c r="N57" s="157">
        <f t="shared" si="51"/>
        <v>0</v>
      </c>
      <c r="O57" s="157">
        <f t="shared" si="51"/>
        <v>0</v>
      </c>
      <c r="P57" s="157">
        <f aca="true" t="shared" si="52" ref="P57:V57">ROUND(AN57,0)</f>
        <v>0</v>
      </c>
      <c r="Q57" s="157">
        <f t="shared" si="52"/>
        <v>0</v>
      </c>
      <c r="R57" s="157">
        <f t="shared" si="52"/>
        <v>0</v>
      </c>
      <c r="S57" s="157">
        <f t="shared" si="52"/>
        <v>0</v>
      </c>
      <c r="T57" s="157">
        <f t="shared" si="52"/>
        <v>0</v>
      </c>
      <c r="U57" s="157">
        <f t="shared" si="52"/>
        <v>0</v>
      </c>
      <c r="V57" s="157">
        <f t="shared" si="52"/>
        <v>0</v>
      </c>
      <c r="W57" s="66" t="str">
        <f>$B$56&amp;A57</f>
        <v>014001</v>
      </c>
      <c r="X57" s="59">
        <f>IF('T18'!E53&gt;0,IF(SUM('T19'!C57:V57)=0,"ATTENZIONE: DEVE ESSERE COMPILATA ALMENO UNA CATEGORIA",""),IF(AND('T18'!$T$73&lt;&gt;0,SUM('T19'!C57:V57)&gt;0,'T18'!E53=0),"ATTENZIONE: NON SONO STATI DICHIARATI INTERVENTI IN ECONOMIA DIRETTA IN T18",""))</f>
      </c>
      <c r="Y57" s="21"/>
      <c r="Z57" s="21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66" t="str">
        <f>$B$56&amp;A57</f>
        <v>014001</v>
      </c>
      <c r="AV57" s="59">
        <f>IF('T18'!AC53&gt;0,IF(SUM('T19'!AA57:AT57)=0,"ATTENZIONE: DEVE ESSERE COMPILATA ALMENO UNA CATEGORIA",""),IF(AND('T18'!$T$73&lt;&gt;0,SUM('T19'!AA57:AT57)&gt;0,'T18'!AC53=0),"ATTENZIONE: NON SONO STATI DICHIARATI INTERVENTI IN ECONOMIA DIRETTA IN T18",""))</f>
      </c>
    </row>
    <row r="58" spans="1:48" s="8" customFormat="1" ht="51" customHeight="1">
      <c r="A58" s="97"/>
      <c r="B58" s="96" t="str">
        <f>'T18'!B54</f>
        <v>015</v>
      </c>
      <c r="C58" s="200" t="str">
        <f>'T18'!C54</f>
        <v>TENUTA DEI REGISTRI DI STATO CIVILE E DI POPOLAZIONE, COMPITI IN MATERIA DI SERVIZI ANAGRAFICI NONCHÉ IN MATERIA DI SERVIZI ELETTORALI E STATISTICI, NELL'ESERCIZIO DELLE FUNZIONI DI COMPETENZA STATALE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22"/>
      <c r="X58" s="59"/>
      <c r="AA58" s="200" t="str">
        <f>'T18'!AA54</f>
        <v>TENUTA DEI REGISTRI DI STATO CIVILE E DI POPOLAZIONE, COMPITI IN MATERIA DI SERVIZI ANAGRAFICI NONCHÉ IN MATERIA DI SERVIZI ELETTORALI E STATISTICI, NELL'ESERCIZIO DELLE FUNZIONI DI COMPETENZA STATALE</v>
      </c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22"/>
      <c r="AV58" s="59"/>
    </row>
    <row r="59" spans="1:48" s="3" customFormat="1" ht="33.75" customHeight="1">
      <c r="A59" s="39" t="str">
        <f>'T18'!A55</f>
        <v>001</v>
      </c>
      <c r="B59" s="103" t="str">
        <f>'T18'!B55</f>
        <v>ANAGRAFE, STATO CIVILE, ELETTORALE, LEVA E SERVIZIO STATISTICO</v>
      </c>
      <c r="C59" s="157">
        <f aca="true" t="shared" si="53" ref="C59:H59">ROUND(AA59,0)</f>
        <v>0</v>
      </c>
      <c r="D59" s="157">
        <f t="shared" si="53"/>
        <v>0</v>
      </c>
      <c r="E59" s="157">
        <f t="shared" si="53"/>
        <v>0</v>
      </c>
      <c r="F59" s="157">
        <f t="shared" si="53"/>
        <v>2000</v>
      </c>
      <c r="G59" s="157">
        <f t="shared" si="53"/>
        <v>0</v>
      </c>
      <c r="H59" s="157">
        <f t="shared" si="53"/>
        <v>0</v>
      </c>
      <c r="I59" s="157">
        <f aca="true" t="shared" si="54" ref="I59:O59">ROUND(AG59,0)</f>
        <v>0</v>
      </c>
      <c r="J59" s="157">
        <f t="shared" si="54"/>
        <v>0</v>
      </c>
      <c r="K59" s="157">
        <f t="shared" si="54"/>
        <v>0</v>
      </c>
      <c r="L59" s="157">
        <f t="shared" si="54"/>
        <v>0</v>
      </c>
      <c r="M59" s="157">
        <f t="shared" si="54"/>
        <v>0</v>
      </c>
      <c r="N59" s="157">
        <f t="shared" si="54"/>
        <v>0</v>
      </c>
      <c r="O59" s="157">
        <f t="shared" si="54"/>
        <v>0</v>
      </c>
      <c r="P59" s="157">
        <f aca="true" t="shared" si="55" ref="P59:V59">ROUND(AN59,0)</f>
        <v>0</v>
      </c>
      <c r="Q59" s="157">
        <f t="shared" si="55"/>
        <v>0</v>
      </c>
      <c r="R59" s="157">
        <f t="shared" si="55"/>
        <v>0</v>
      </c>
      <c r="S59" s="157">
        <f t="shared" si="55"/>
        <v>0</v>
      </c>
      <c r="T59" s="157">
        <f t="shared" si="55"/>
        <v>0</v>
      </c>
      <c r="U59" s="157">
        <f t="shared" si="55"/>
        <v>0</v>
      </c>
      <c r="V59" s="157">
        <f t="shared" si="55"/>
        <v>0</v>
      </c>
      <c r="W59" s="66" t="str">
        <f>$B$58&amp;A59</f>
        <v>015001</v>
      </c>
      <c r="X59" s="59">
        <f>IF('T18'!E55&gt;0,IF(SUM('T19'!C59:V59)=0,"ATTENZIONE: DEVE ESSERE COMPILATA ALMENO UNA CATEGORIA",""),IF(AND('T18'!$T$73&lt;&gt;0,SUM('T19'!C59:V59)&gt;0,'T18'!E55=0),"ATTENZIONE: NON SONO STATI DICHIARATI INTERVENTI IN ECONOMIA DIRETTA IN T18",""))</f>
      </c>
      <c r="Y59" s="21"/>
      <c r="Z59" s="21"/>
      <c r="AA59" s="85"/>
      <c r="AB59" s="85"/>
      <c r="AC59" s="85"/>
      <c r="AD59" s="85">
        <v>2000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66" t="str">
        <f>$B$58&amp;A59</f>
        <v>015001</v>
      </c>
      <c r="AV59" s="59">
        <f>IF('T18'!AC55&gt;0,IF(SUM('T19'!AA59:AT59)=0,"ATTENZIONE: DEVE ESSERE COMPILATA ALMENO UNA CATEGORIA",""),IF(AND('T18'!$T$73&lt;&gt;0,SUM('T19'!AA59:AT59)&gt;0,'T18'!AC55=0),"ATTENZIONE: NON SONO STATI DICHIARATI INTERVENTI IN ECONOMIA DIRETTA IN T18",""))</f>
      </c>
    </row>
    <row r="60" spans="1:48" s="8" customFormat="1" ht="19.5" customHeight="1">
      <c r="A60" s="97"/>
      <c r="B60" s="96" t="str">
        <f>'T18'!B56</f>
        <v>016</v>
      </c>
      <c r="C60" s="202" t="str">
        <f>'T18'!C56</f>
        <v>GIUSTIZIA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21"/>
      <c r="X60" s="59"/>
      <c r="AA60" s="202" t="str">
        <f>'T18'!AA56</f>
        <v>GIUSTIZIA</v>
      </c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21"/>
      <c r="AV60" s="59"/>
    </row>
    <row r="61" spans="1:48" s="3" customFormat="1" ht="22.5" customHeight="1">
      <c r="A61" s="39" t="str">
        <f>'T18'!A57</f>
        <v>001</v>
      </c>
      <c r="B61" s="103" t="str">
        <f>'T18'!B57</f>
        <v>UFFICI GIUDIZIARI, CASE CIRCONDARIALI E ALTRI SERVIZI</v>
      </c>
      <c r="C61" s="157">
        <f aca="true" t="shared" si="56" ref="C61:H61">ROUND(AA61,0)</f>
        <v>0</v>
      </c>
      <c r="D61" s="157">
        <f t="shared" si="56"/>
        <v>0</v>
      </c>
      <c r="E61" s="157">
        <f t="shared" si="56"/>
        <v>0</v>
      </c>
      <c r="F61" s="157">
        <f t="shared" si="56"/>
        <v>0</v>
      </c>
      <c r="G61" s="157">
        <f t="shared" si="56"/>
        <v>0</v>
      </c>
      <c r="H61" s="157">
        <f t="shared" si="56"/>
        <v>0</v>
      </c>
      <c r="I61" s="157">
        <f aca="true" t="shared" si="57" ref="I61:O61">ROUND(AG61,0)</f>
        <v>0</v>
      </c>
      <c r="J61" s="157">
        <f t="shared" si="57"/>
        <v>0</v>
      </c>
      <c r="K61" s="157">
        <f t="shared" si="57"/>
        <v>0</v>
      </c>
      <c r="L61" s="157">
        <f t="shared" si="57"/>
        <v>0</v>
      </c>
      <c r="M61" s="157">
        <f t="shared" si="57"/>
        <v>0</v>
      </c>
      <c r="N61" s="157">
        <f t="shared" si="57"/>
        <v>0</v>
      </c>
      <c r="O61" s="157">
        <f t="shared" si="57"/>
        <v>0</v>
      </c>
      <c r="P61" s="157">
        <f aca="true" t="shared" si="58" ref="P61:V61">ROUND(AN61,0)</f>
        <v>0</v>
      </c>
      <c r="Q61" s="157">
        <f t="shared" si="58"/>
        <v>0</v>
      </c>
      <c r="R61" s="157">
        <f t="shared" si="58"/>
        <v>0</v>
      </c>
      <c r="S61" s="157">
        <f t="shared" si="58"/>
        <v>0</v>
      </c>
      <c r="T61" s="157">
        <f t="shared" si="58"/>
        <v>0</v>
      </c>
      <c r="U61" s="157">
        <f t="shared" si="58"/>
        <v>0</v>
      </c>
      <c r="V61" s="157">
        <f t="shared" si="58"/>
        <v>0</v>
      </c>
      <c r="W61" s="66" t="str">
        <f>$B$60&amp;A61</f>
        <v>016001</v>
      </c>
      <c r="X61" s="59">
        <f>IF('T18'!E57&gt;0,IF(SUM('T19'!C61:V61)=0,"ATTENZIONE: DEVE ESSERE COMPILATA ALMENO UNA CATEGORIA",""),IF(AND('T18'!$T$73&lt;&gt;0,SUM('T19'!C61:V61)&gt;0,'T18'!E57=0),"ATTENZIONE: NON SONO STATI DICHIARATI INTERVENTI IN ECONOMIA DIRETTA IN T18",""))</f>
      </c>
      <c r="Y61" s="21"/>
      <c r="Z61" s="21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66" t="str">
        <f>$B$60&amp;A61</f>
        <v>016001</v>
      </c>
      <c r="AV61" s="59">
        <f>IF('T18'!AC57&gt;0,IF(SUM('T19'!AA61:AT61)=0,"ATTENZIONE: DEVE ESSERE COMPILATA ALMENO UNA CATEGORIA",""),IF(AND('T18'!$T$73&lt;&gt;0,SUM('T19'!AA61:AT61)&gt;0,'T18'!AC57=0),"ATTENZIONE: NON SONO STATI DICHIARATI INTERVENTI IN ECONOMIA DIRETTA IN T18",""))</f>
      </c>
    </row>
    <row r="62" spans="1:48" s="8" customFormat="1" ht="19.5" customHeight="1">
      <c r="A62" s="97"/>
      <c r="B62" s="96" t="str">
        <f>'T18'!B58</f>
        <v>017</v>
      </c>
      <c r="C62" s="202" t="str">
        <f>'T18'!C58</f>
        <v>TUTELA E VALORIZZAZIONE DEI BENI E DELLE ATTIVITÀ CULTURALI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21"/>
      <c r="X62" s="59"/>
      <c r="AA62" s="202" t="str">
        <f>'T18'!AA58</f>
        <v>TUTELA E VALORIZZAZIONE DEI BENI E DELLE ATTIVITÀ CULTURALI</v>
      </c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21"/>
      <c r="AV62" s="59"/>
    </row>
    <row r="63" spans="1:48" s="3" customFormat="1" ht="22.5" customHeight="1">
      <c r="A63" s="39" t="str">
        <f>'T18'!A59</f>
        <v>001</v>
      </c>
      <c r="B63" s="103" t="str">
        <f>'T18'!B59</f>
        <v>VALORIZZAZIONE DEI BENI DI INTERESSE STORICO E ARTISTICO</v>
      </c>
      <c r="C63" s="157">
        <f aca="true" t="shared" si="59" ref="C63:H64">ROUND(AA63,0)</f>
        <v>0</v>
      </c>
      <c r="D63" s="157">
        <f t="shared" si="59"/>
        <v>0</v>
      </c>
      <c r="E63" s="157">
        <f t="shared" si="59"/>
        <v>50</v>
      </c>
      <c r="F63" s="157">
        <f t="shared" si="59"/>
        <v>0</v>
      </c>
      <c r="G63" s="157">
        <f t="shared" si="59"/>
        <v>0</v>
      </c>
      <c r="H63" s="157">
        <f t="shared" si="59"/>
        <v>0</v>
      </c>
      <c r="I63" s="157">
        <f aca="true" t="shared" si="60" ref="I63:O64">ROUND(AG63,0)</f>
        <v>0</v>
      </c>
      <c r="J63" s="157">
        <f t="shared" si="60"/>
        <v>0</v>
      </c>
      <c r="K63" s="157">
        <f t="shared" si="60"/>
        <v>0</v>
      </c>
      <c r="L63" s="157">
        <f t="shared" si="60"/>
        <v>0</v>
      </c>
      <c r="M63" s="157">
        <f t="shared" si="60"/>
        <v>0</v>
      </c>
      <c r="N63" s="157">
        <f t="shared" si="60"/>
        <v>0</v>
      </c>
      <c r="O63" s="157">
        <f t="shared" si="60"/>
        <v>0</v>
      </c>
      <c r="P63" s="157">
        <f aca="true" t="shared" si="61" ref="P63:V64">ROUND(AN63,0)</f>
        <v>0</v>
      </c>
      <c r="Q63" s="157">
        <f t="shared" si="61"/>
        <v>0</v>
      </c>
      <c r="R63" s="157">
        <f t="shared" si="61"/>
        <v>0</v>
      </c>
      <c r="S63" s="157">
        <f t="shared" si="61"/>
        <v>0</v>
      </c>
      <c r="T63" s="157">
        <f t="shared" si="61"/>
        <v>0</v>
      </c>
      <c r="U63" s="157">
        <f t="shared" si="61"/>
        <v>0</v>
      </c>
      <c r="V63" s="157">
        <f t="shared" si="61"/>
        <v>0</v>
      </c>
      <c r="W63" s="66" t="str">
        <f>$B$62&amp;A63</f>
        <v>017001</v>
      </c>
      <c r="X63" s="59">
        <f>IF('T18'!E59&gt;0,IF(SUM('T19'!C63:V63)=0,"ATTENZIONE: DEVE ESSERE COMPILATA ALMENO UNA CATEGORIA",""),IF(AND('T18'!$T$73&lt;&gt;0,SUM('T19'!C63:V63)&gt;0,'T18'!E59=0),"ATTENZIONE: NON SONO STATI DICHIARATI INTERVENTI IN ECONOMIA DIRETTA IN T18",""))</f>
      </c>
      <c r="Y63" s="21"/>
      <c r="Z63" s="21"/>
      <c r="AA63" s="85"/>
      <c r="AB63" s="85"/>
      <c r="AC63" s="85">
        <v>50</v>
      </c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66" t="str">
        <f>$B$62&amp;A63</f>
        <v>017001</v>
      </c>
      <c r="AV63" s="59">
        <f>IF('T18'!AC59&gt;0,IF(SUM('T19'!AA63:AT63)=0,"ATTENZIONE: DEVE ESSERE COMPILATA ALMENO UNA CATEGORIA",""),IF(AND('T18'!$T$73&lt;&gt;0,SUM('T19'!AA63:AT63)&gt;0,'T18'!AC59=0),"ATTENZIONE: NON SONO STATI DICHIARATI INTERVENTI IN ECONOMIA DIRETTA IN T18",""))</f>
      </c>
    </row>
    <row r="64" spans="1:48" s="3" customFormat="1" ht="33.75" customHeight="1">
      <c r="A64" s="39" t="str">
        <f>'T18'!A60</f>
        <v>002</v>
      </c>
      <c r="B64" s="103" t="str">
        <f>'T18'!B60</f>
        <v>ATTIVITA' CULTURALI E INTERVENTI DIVERSI NEL SETTORE CULTURALE</v>
      </c>
      <c r="C64" s="157">
        <f t="shared" si="59"/>
        <v>0</v>
      </c>
      <c r="D64" s="157">
        <f t="shared" si="59"/>
        <v>0</v>
      </c>
      <c r="E64" s="157">
        <f t="shared" si="59"/>
        <v>50</v>
      </c>
      <c r="F64" s="157">
        <f t="shared" si="59"/>
        <v>0</v>
      </c>
      <c r="G64" s="157">
        <f t="shared" si="59"/>
        <v>0</v>
      </c>
      <c r="H64" s="157">
        <f t="shared" si="59"/>
        <v>0</v>
      </c>
      <c r="I64" s="157">
        <f t="shared" si="60"/>
        <v>0</v>
      </c>
      <c r="J64" s="157">
        <f t="shared" si="60"/>
        <v>0</v>
      </c>
      <c r="K64" s="157">
        <f t="shared" si="60"/>
        <v>0</v>
      </c>
      <c r="L64" s="157">
        <f t="shared" si="60"/>
        <v>0</v>
      </c>
      <c r="M64" s="157">
        <f t="shared" si="60"/>
        <v>0</v>
      </c>
      <c r="N64" s="157">
        <f t="shared" si="60"/>
        <v>0</v>
      </c>
      <c r="O64" s="157">
        <f t="shared" si="60"/>
        <v>0</v>
      </c>
      <c r="P64" s="157">
        <f t="shared" si="61"/>
        <v>0</v>
      </c>
      <c r="Q64" s="157">
        <f t="shared" si="61"/>
        <v>0</v>
      </c>
      <c r="R64" s="157">
        <f t="shared" si="61"/>
        <v>0</v>
      </c>
      <c r="S64" s="157">
        <f t="shared" si="61"/>
        <v>0</v>
      </c>
      <c r="T64" s="157">
        <f t="shared" si="61"/>
        <v>0</v>
      </c>
      <c r="U64" s="157">
        <f t="shared" si="61"/>
        <v>0</v>
      </c>
      <c r="V64" s="157">
        <f t="shared" si="61"/>
        <v>0</v>
      </c>
      <c r="W64" s="66" t="str">
        <f>$B$62&amp;A64</f>
        <v>017002</v>
      </c>
      <c r="X64" s="59">
        <f>IF('T18'!E60&gt;0,IF(SUM('T19'!C64:V64)=0,"ATTENZIONE: DEVE ESSERE COMPILATA ALMENO UNA CATEGORIA",""),IF(AND('T18'!$T$73&lt;&gt;0,SUM('T19'!C64:V64)&gt;0,'T18'!E60=0),"ATTENZIONE: NON SONO STATI DICHIARATI INTERVENTI IN ECONOMIA DIRETTA IN T18",""))</f>
      </c>
      <c r="Y64" s="21"/>
      <c r="Z64" s="21"/>
      <c r="AA64" s="85"/>
      <c r="AB64" s="85"/>
      <c r="AC64" s="85">
        <v>50</v>
      </c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66" t="str">
        <f>$B$62&amp;A64</f>
        <v>017002</v>
      </c>
      <c r="AV64" s="59">
        <f>IF('T18'!AC60&gt;0,IF(SUM('T19'!AA64:AT64)=0,"ATTENZIONE: DEVE ESSERE COMPILATA ALMENO UNA CATEGORIA",""),IF(AND('T18'!$T$73&lt;&gt;0,SUM('T19'!AA64:AT64)&gt;0,'T18'!AC60=0),"ATTENZIONE: NON SONO STATI DICHIARATI INTERVENTI IN ECONOMIA DIRETTA IN T18",""))</f>
      </c>
    </row>
    <row r="65" spans="1:48" s="8" customFormat="1" ht="19.5" customHeight="1">
      <c r="A65" s="97"/>
      <c r="B65" s="96" t="str">
        <f>'T18'!B61</f>
        <v>018</v>
      </c>
      <c r="C65" s="202" t="str">
        <f>'T18'!C61</f>
        <v>POLITICHE GIOVANILI, SPORT E TEMPO LIBERO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21"/>
      <c r="X65" s="59"/>
      <c r="AA65" s="202" t="str">
        <f>'T18'!AA61</f>
        <v>POLITICHE GIOVANILI, SPORT E TEMPO LIBERO</v>
      </c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21"/>
      <c r="AV65" s="59"/>
    </row>
    <row r="66" spans="1:48" s="3" customFormat="1" ht="22.5" customHeight="1">
      <c r="A66" s="39" t="str">
        <f>'T18'!A62</f>
        <v>002</v>
      </c>
      <c r="B66" s="103" t="str">
        <f>'T18'!B62</f>
        <v>SPORT E TEMPO LIBERO</v>
      </c>
      <c r="C66" s="157">
        <f aca="true" t="shared" si="62" ref="C66:H67">ROUND(AA66,0)</f>
        <v>0</v>
      </c>
      <c r="D66" s="157">
        <f t="shared" si="62"/>
        <v>0</v>
      </c>
      <c r="E66" s="157">
        <f t="shared" si="62"/>
        <v>100</v>
      </c>
      <c r="F66" s="157">
        <f t="shared" si="62"/>
        <v>0</v>
      </c>
      <c r="G66" s="157">
        <f t="shared" si="62"/>
        <v>0</v>
      </c>
      <c r="H66" s="157">
        <f t="shared" si="62"/>
        <v>0</v>
      </c>
      <c r="I66" s="157">
        <f aca="true" t="shared" si="63" ref="I66:O67">ROUND(AG66,0)</f>
        <v>0</v>
      </c>
      <c r="J66" s="157">
        <f t="shared" si="63"/>
        <v>0</v>
      </c>
      <c r="K66" s="157">
        <f t="shared" si="63"/>
        <v>0</v>
      </c>
      <c r="L66" s="157">
        <f t="shared" si="63"/>
        <v>0</v>
      </c>
      <c r="M66" s="157">
        <f t="shared" si="63"/>
        <v>0</v>
      </c>
      <c r="N66" s="157">
        <f t="shared" si="63"/>
        <v>0</v>
      </c>
      <c r="O66" s="157">
        <f t="shared" si="63"/>
        <v>0</v>
      </c>
      <c r="P66" s="157">
        <f aca="true" t="shared" si="64" ref="P66:V67">ROUND(AN66,0)</f>
        <v>0</v>
      </c>
      <c r="Q66" s="157">
        <f t="shared" si="64"/>
        <v>0</v>
      </c>
      <c r="R66" s="157">
        <f t="shared" si="64"/>
        <v>0</v>
      </c>
      <c r="S66" s="157">
        <f t="shared" si="64"/>
        <v>0</v>
      </c>
      <c r="T66" s="157">
        <f t="shared" si="64"/>
        <v>0</v>
      </c>
      <c r="U66" s="157">
        <f t="shared" si="64"/>
        <v>0</v>
      </c>
      <c r="V66" s="157">
        <f t="shared" si="64"/>
        <v>0</v>
      </c>
      <c r="W66" s="66" t="str">
        <f>$B$65&amp;A66</f>
        <v>018002</v>
      </c>
      <c r="X66" s="59">
        <f>IF('T18'!E62&gt;0,IF(SUM('T19'!C66:V66)=0,"ATTENZIONE: DEVE ESSERE COMPILATA ALMENO UNA CATEGORIA",""),IF(AND('T18'!$T$73&lt;&gt;0,SUM('T19'!C66:V66)&gt;0,'T18'!E62=0),"ATTENZIONE: NON SONO STATI DICHIARATI INTERVENTI IN ECONOMIA DIRETTA IN T18",""))</f>
      </c>
      <c r="Y66" s="21"/>
      <c r="Z66" s="21"/>
      <c r="AA66" s="85"/>
      <c r="AB66" s="85"/>
      <c r="AC66" s="85">
        <v>100</v>
      </c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66" t="str">
        <f>$B$65&amp;A66</f>
        <v>018002</v>
      </c>
      <c r="AV66" s="59">
        <f>IF('T18'!AC62&gt;0,IF(SUM('T19'!AA66:AT66)=0,"ATTENZIONE: DEVE ESSERE COMPILATA ALMENO UNA CATEGORIA",""),IF(AND('T18'!$T$73&lt;&gt;0,SUM('T19'!AA66:AT66)&gt;0,'T18'!AC62=0),"ATTENZIONE: NON SONO STATI DICHIARATI INTERVENTI IN ECONOMIA DIRETTA IN T18",""))</f>
      </c>
    </row>
    <row r="67" spans="1:48" s="3" customFormat="1" ht="22.5" customHeight="1">
      <c r="A67" s="39" t="str">
        <f>'T18'!A63</f>
        <v>003</v>
      </c>
      <c r="B67" s="103" t="str">
        <f>'T18'!B63</f>
        <v>GIOVANI</v>
      </c>
      <c r="C67" s="157">
        <f t="shared" si="62"/>
        <v>0</v>
      </c>
      <c r="D67" s="157">
        <f t="shared" si="62"/>
        <v>0</v>
      </c>
      <c r="E67" s="157">
        <f t="shared" si="62"/>
        <v>100</v>
      </c>
      <c r="F67" s="157">
        <f t="shared" si="62"/>
        <v>0</v>
      </c>
      <c r="G67" s="157">
        <f t="shared" si="62"/>
        <v>0</v>
      </c>
      <c r="H67" s="157">
        <f t="shared" si="62"/>
        <v>0</v>
      </c>
      <c r="I67" s="157">
        <f t="shared" si="63"/>
        <v>0</v>
      </c>
      <c r="J67" s="157">
        <f t="shared" si="63"/>
        <v>0</v>
      </c>
      <c r="K67" s="157">
        <f t="shared" si="63"/>
        <v>0</v>
      </c>
      <c r="L67" s="157">
        <f t="shared" si="63"/>
        <v>0</v>
      </c>
      <c r="M67" s="157">
        <f t="shared" si="63"/>
        <v>0</v>
      </c>
      <c r="N67" s="157">
        <f t="shared" si="63"/>
        <v>0</v>
      </c>
      <c r="O67" s="157">
        <f t="shared" si="63"/>
        <v>0</v>
      </c>
      <c r="P67" s="157">
        <f t="shared" si="64"/>
        <v>0</v>
      </c>
      <c r="Q67" s="157">
        <f t="shared" si="64"/>
        <v>0</v>
      </c>
      <c r="R67" s="157">
        <f t="shared" si="64"/>
        <v>0</v>
      </c>
      <c r="S67" s="157">
        <f t="shared" si="64"/>
        <v>0</v>
      </c>
      <c r="T67" s="157">
        <f t="shared" si="64"/>
        <v>0</v>
      </c>
      <c r="U67" s="157">
        <f t="shared" si="64"/>
        <v>0</v>
      </c>
      <c r="V67" s="157">
        <f t="shared" si="64"/>
        <v>0</v>
      </c>
      <c r="W67" s="66" t="str">
        <f>$B$65&amp;A67</f>
        <v>018003</v>
      </c>
      <c r="X67" s="59">
        <f>IF('T18'!E63&gt;0,IF(SUM('T19'!C67:V67)=0,"ATTENZIONE: DEVE ESSERE COMPILATA ALMENO UNA CATEGORIA",""),IF(AND('T18'!$T$73&lt;&gt;0,SUM('T19'!C67:V67)&gt;0,'T18'!E63=0),"ATTENZIONE: NON SONO STATI DICHIARATI INTERVENTI IN ECONOMIA DIRETTA IN T18",""))</f>
      </c>
      <c r="Y67" s="21"/>
      <c r="Z67" s="21"/>
      <c r="AA67" s="85"/>
      <c r="AB67" s="85"/>
      <c r="AC67" s="85">
        <v>100</v>
      </c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66" t="str">
        <f>$B$65&amp;A67</f>
        <v>018003</v>
      </c>
      <c r="AV67" s="59">
        <f>IF('T18'!AC63&gt;0,IF(SUM('T19'!AA67:AT67)=0,"ATTENZIONE: DEVE ESSERE COMPILATA ALMENO UNA CATEGORIA",""),IF(AND('T18'!$T$73&lt;&gt;0,SUM('T19'!AA67:AT67)&gt;0,'T18'!AC63=0),"ATTENZIONE: NON SONO STATI DICHIARATI INTERVENTI IN ECONOMIA DIRETTA IN T18",""))</f>
      </c>
    </row>
    <row r="68" spans="1:48" s="8" customFormat="1" ht="19.5" customHeight="1">
      <c r="A68" s="97"/>
      <c r="B68" s="96" t="str">
        <f>'T18'!B64</f>
        <v>019</v>
      </c>
      <c r="C68" s="202" t="str">
        <f>'T18'!C64</f>
        <v>TURISMO</v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21"/>
      <c r="X68" s="59"/>
      <c r="AA68" s="202" t="str">
        <f>'T18'!AA64</f>
        <v>TURISMO</v>
      </c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21"/>
      <c r="AV68" s="59"/>
    </row>
    <row r="69" spans="1:48" s="3" customFormat="1" ht="22.5" customHeight="1">
      <c r="A69" s="39" t="str">
        <f>'T18'!A65</f>
        <v>001</v>
      </c>
      <c r="B69" s="103" t="str">
        <f>'T18'!B65</f>
        <v>SERVIZI TURISTICI E MANIFESTAZIONI TURISTICHE</v>
      </c>
      <c r="C69" s="157">
        <f aca="true" t="shared" si="65" ref="C69:H69">ROUND(AA69,0)</f>
        <v>0</v>
      </c>
      <c r="D69" s="157">
        <f t="shared" si="65"/>
        <v>0</v>
      </c>
      <c r="E69" s="157">
        <f t="shared" si="65"/>
        <v>0</v>
      </c>
      <c r="F69" s="157">
        <f t="shared" si="65"/>
        <v>0</v>
      </c>
      <c r="G69" s="157">
        <f t="shared" si="65"/>
        <v>0</v>
      </c>
      <c r="H69" s="157">
        <f t="shared" si="65"/>
        <v>0</v>
      </c>
      <c r="I69" s="157">
        <f aca="true" t="shared" si="66" ref="I69:O69">ROUND(AG69,0)</f>
        <v>0</v>
      </c>
      <c r="J69" s="157">
        <f t="shared" si="66"/>
        <v>0</v>
      </c>
      <c r="K69" s="157">
        <f t="shared" si="66"/>
        <v>0</v>
      </c>
      <c r="L69" s="157">
        <f t="shared" si="66"/>
        <v>0</v>
      </c>
      <c r="M69" s="157">
        <f t="shared" si="66"/>
        <v>0</v>
      </c>
      <c r="N69" s="157">
        <f t="shared" si="66"/>
        <v>0</v>
      </c>
      <c r="O69" s="157">
        <f t="shared" si="66"/>
        <v>0</v>
      </c>
      <c r="P69" s="157">
        <f aca="true" t="shared" si="67" ref="P69:V69">ROUND(AN69,0)</f>
        <v>0</v>
      </c>
      <c r="Q69" s="157">
        <f t="shared" si="67"/>
        <v>0</v>
      </c>
      <c r="R69" s="157">
        <f t="shared" si="67"/>
        <v>0</v>
      </c>
      <c r="S69" s="157">
        <f t="shared" si="67"/>
        <v>0</v>
      </c>
      <c r="T69" s="157">
        <f t="shared" si="67"/>
        <v>0</v>
      </c>
      <c r="U69" s="157">
        <f t="shared" si="67"/>
        <v>0</v>
      </c>
      <c r="V69" s="157">
        <f t="shared" si="67"/>
        <v>0</v>
      </c>
      <c r="W69" s="66" t="str">
        <f>$B$68&amp;A69</f>
        <v>019001</v>
      </c>
      <c r="X69" s="59">
        <f>IF('T18'!E65&gt;0,IF(SUM('T19'!C69:V69)=0,"ATTENZIONE: DEVE ESSERE COMPILATA ALMENO UNA CATEGORIA",""),IF(AND('T18'!$T$73&lt;&gt;0,SUM('T19'!C69:V69)&gt;0,'T18'!E65=0),"ATTENZIONE: NON SONO STATI DICHIARATI INTERVENTI IN ECONOMIA DIRETTA IN T18",""))</f>
      </c>
      <c r="Y69" s="21"/>
      <c r="Z69" s="21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66" t="str">
        <f>$B$68&amp;A69</f>
        <v>019001</v>
      </c>
      <c r="AV69" s="59">
        <f>IF('T18'!AC65&gt;0,IF(SUM('T19'!AA69:AT69)=0,"ATTENZIONE: DEVE ESSERE COMPILATA ALMENO UNA CATEGORIA",""),IF(AND('T18'!$T$73&lt;&gt;0,SUM('T19'!AA69:AT69)&gt;0,'T18'!AC65=0),"ATTENZIONE: NON SONO STATI DICHIARATI INTERVENTI IN ECONOMIA DIRETTA IN T18",""))</f>
      </c>
    </row>
    <row r="70" spans="1:48" s="8" customFormat="1" ht="19.5" customHeight="1">
      <c r="A70" s="97"/>
      <c r="B70" s="96" t="str">
        <f>'T18'!B66</f>
        <v>020</v>
      </c>
      <c r="C70" s="202" t="str">
        <f>'T18'!C66</f>
        <v>SVILUPPO ECONOMICO E COMPETITIVITÀ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21"/>
      <c r="X70" s="59"/>
      <c r="AA70" s="202" t="str">
        <f>'T18'!AA66</f>
        <v>SVILUPPO ECONOMICO E COMPETITIVITÀ</v>
      </c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21"/>
      <c r="AV70" s="59"/>
    </row>
    <row r="71" spans="1:48" s="3" customFormat="1" ht="27" customHeight="1">
      <c r="A71" s="39" t="str">
        <f>'T18'!A67</f>
        <v>001</v>
      </c>
      <c r="B71" s="103" t="str">
        <f>'T18'!B67</f>
        <v>AFFISSIONI E PUBBLICITA',FIERE, MERCATI, MATTATOIO E SERVIZI CONNESSI E SUAP.</v>
      </c>
      <c r="C71" s="157">
        <f aca="true" t="shared" si="68" ref="C71:H72">ROUND(AA71,0)</f>
        <v>0</v>
      </c>
      <c r="D71" s="157">
        <f t="shared" si="68"/>
        <v>0</v>
      </c>
      <c r="E71" s="157">
        <f t="shared" si="68"/>
        <v>0</v>
      </c>
      <c r="F71" s="157">
        <f t="shared" si="68"/>
        <v>0</v>
      </c>
      <c r="G71" s="157">
        <f t="shared" si="68"/>
        <v>0</v>
      </c>
      <c r="H71" s="157">
        <f t="shared" si="68"/>
        <v>0</v>
      </c>
      <c r="I71" s="157">
        <f aca="true" t="shared" si="69" ref="I71:O72">ROUND(AG71,0)</f>
        <v>0</v>
      </c>
      <c r="J71" s="157">
        <f t="shared" si="69"/>
        <v>0</v>
      </c>
      <c r="K71" s="157">
        <f t="shared" si="69"/>
        <v>0</v>
      </c>
      <c r="L71" s="157">
        <f t="shared" si="69"/>
        <v>0</v>
      </c>
      <c r="M71" s="157">
        <f t="shared" si="69"/>
        <v>0</v>
      </c>
      <c r="N71" s="157">
        <f t="shared" si="69"/>
        <v>0</v>
      </c>
      <c r="O71" s="157">
        <f t="shared" si="69"/>
        <v>0</v>
      </c>
      <c r="P71" s="157">
        <f aca="true" t="shared" si="70" ref="P71:V71">ROUND(AN71,0)</f>
        <v>0</v>
      </c>
      <c r="Q71" s="157">
        <f t="shared" si="70"/>
        <v>0</v>
      </c>
      <c r="R71" s="157">
        <f t="shared" si="70"/>
        <v>0</v>
      </c>
      <c r="S71" s="157">
        <f t="shared" si="70"/>
        <v>0</v>
      </c>
      <c r="T71" s="157">
        <f t="shared" si="70"/>
        <v>0</v>
      </c>
      <c r="U71" s="157">
        <f t="shared" si="70"/>
        <v>0</v>
      </c>
      <c r="V71" s="157">
        <f t="shared" si="70"/>
        <v>0</v>
      </c>
      <c r="W71" s="66" t="str">
        <f>$B$70&amp;A71</f>
        <v>020001</v>
      </c>
      <c r="X71" s="59">
        <f>IF('T18'!E67&gt;0,IF(SUM('T19'!C71:V71)=0,"ATTENZIONE: DEVE ESSERE COMPILATA ALMENO UNA CATEGORIA",""),IF(AND('T18'!$T$73&lt;&gt;0,SUM('T19'!C71:V71)&gt;0,'T18'!E67=0),"ATTENZIONE: NON SONO STATI DICHIARATI INTERVENTI IN ECONOMIA DIRETTA IN T18",""))</f>
      </c>
      <c r="Y71" s="21"/>
      <c r="Z71" s="21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66" t="str">
        <f>$B$70&amp;A71</f>
        <v>020001</v>
      </c>
      <c r="AV71" s="59">
        <f>IF('T18'!AC67&gt;0,IF(SUM('T19'!AA71:AT71)=0,"ATTENZIONE: DEVE ESSERE COMPILATA ALMENO UNA CATEGORIA",""),IF(AND('T18'!$T$73&lt;&gt;0,SUM('T19'!AA71:AT71)&gt;0,'T18'!AC67=0),"ATTENZIONE: NON SONO STATI DICHIARATI INTERVENTI IN ECONOMIA DIRETTA IN T18",""))</f>
      </c>
    </row>
    <row r="72" spans="1:48" s="3" customFormat="1" ht="27" customHeight="1">
      <c r="A72" s="39" t="str">
        <f>'T18'!A68</f>
        <v>002</v>
      </c>
      <c r="B72" s="103" t="str">
        <f>'T18'!B68</f>
        <v>FARMACIE COMUNALI</v>
      </c>
      <c r="C72" s="157">
        <f t="shared" si="68"/>
        <v>0</v>
      </c>
      <c r="D72" s="157">
        <f t="shared" si="68"/>
        <v>0</v>
      </c>
      <c r="E72" s="157">
        <f t="shared" si="68"/>
        <v>0</v>
      </c>
      <c r="F72" s="157">
        <f t="shared" si="68"/>
        <v>0</v>
      </c>
      <c r="G72" s="157">
        <f t="shared" si="68"/>
        <v>0</v>
      </c>
      <c r="H72" s="157">
        <f t="shared" si="68"/>
        <v>0</v>
      </c>
      <c r="I72" s="157">
        <f t="shared" si="69"/>
        <v>0</v>
      </c>
      <c r="J72" s="157">
        <f t="shared" si="69"/>
        <v>0</v>
      </c>
      <c r="K72" s="157">
        <f t="shared" si="69"/>
        <v>0</v>
      </c>
      <c r="L72" s="157">
        <f t="shared" si="69"/>
        <v>0</v>
      </c>
      <c r="M72" s="157">
        <f t="shared" si="69"/>
        <v>0</v>
      </c>
      <c r="N72" s="157">
        <f t="shared" si="69"/>
        <v>0</v>
      </c>
      <c r="O72" s="157">
        <f t="shared" si="69"/>
        <v>0</v>
      </c>
      <c r="P72" s="157">
        <f aca="true" t="shared" si="71" ref="P72:V72">ROUND(AN72,0)</f>
        <v>0</v>
      </c>
      <c r="Q72" s="157">
        <f t="shared" si="71"/>
        <v>0</v>
      </c>
      <c r="R72" s="157">
        <f t="shared" si="71"/>
        <v>0</v>
      </c>
      <c r="S72" s="157">
        <f t="shared" si="71"/>
        <v>0</v>
      </c>
      <c r="T72" s="157">
        <f t="shared" si="71"/>
        <v>0</v>
      </c>
      <c r="U72" s="157">
        <f t="shared" si="71"/>
        <v>0</v>
      </c>
      <c r="V72" s="157">
        <f t="shared" si="71"/>
        <v>0</v>
      </c>
      <c r="W72" s="66" t="str">
        <f>$B$70&amp;A72</f>
        <v>020002</v>
      </c>
      <c r="X72" s="59">
        <f>IF('T18'!E68&gt;0,IF(SUM('T19'!C72:V72)=0,"ATTENZIONE: DEVE ESSERE COMPILATA ALMENO UNA CATEGORIA",""),IF(AND('T18'!$T$73&lt;&gt;0,SUM('T19'!C72:V72)&gt;0,'T18'!E68=0),"ATTENZIONE: NON SONO STATI DICHIARATI INTERVENTI IN ECONOMIA DIRETTA IN T18",""))</f>
      </c>
      <c r="Y72" s="21"/>
      <c r="Z72" s="21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66" t="str">
        <f>$B$70&amp;A72</f>
        <v>020002</v>
      </c>
      <c r="AV72" s="59">
        <f>IF('T18'!AC68&gt;0,IF(SUM('T19'!AA72:AT72)=0,"ATTENZIONE: DEVE ESSERE COMPILATA ALMENO UNA CATEGORIA",""),IF(AND('T18'!$T$73&lt;&gt;0,SUM('T19'!AA72:AT72)&gt;0,'T18'!AC68=0),"ATTENZIONE: NON SONO STATI DICHIARATI INTERVENTI IN ECONOMIA DIRETTA IN T18",""))</f>
      </c>
    </row>
    <row r="73" spans="1:48" s="8" customFormat="1" ht="19.5" customHeight="1">
      <c r="A73" s="97"/>
      <c r="B73" s="96" t="str">
        <f>'T18'!B69</f>
        <v>021</v>
      </c>
      <c r="C73" s="202" t="str">
        <f>'T18'!C69</f>
        <v>POLITICHE PER IL LAVORO E LA FORMAZIONE PROFESSIONALE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21"/>
      <c r="X73" s="59"/>
      <c r="AA73" s="202" t="str">
        <f>'T18'!AA69</f>
        <v>POLITICHE PER IL LAVORO E LA FORMAZIONE PROFESSIONALE</v>
      </c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21"/>
      <c r="AV73" s="59"/>
    </row>
    <row r="74" spans="1:48" s="3" customFormat="1" ht="22.5" customHeight="1">
      <c r="A74" s="39" t="str">
        <f>'T18'!A70</f>
        <v>001</v>
      </c>
      <c r="B74" s="103" t="str">
        <f>'T18'!B70</f>
        <v>SERVIZI PER LO SVILUPPO DEL MERCATO DEL LAVORO</v>
      </c>
      <c r="C74" s="157">
        <f aca="true" t="shared" si="72" ref="C74:H76">ROUND(AA74,0)</f>
        <v>0</v>
      </c>
      <c r="D74" s="157">
        <f t="shared" si="72"/>
        <v>0</v>
      </c>
      <c r="E74" s="157">
        <f t="shared" si="72"/>
        <v>0</v>
      </c>
      <c r="F74" s="157">
        <f t="shared" si="72"/>
        <v>0</v>
      </c>
      <c r="G74" s="157">
        <f t="shared" si="72"/>
        <v>0</v>
      </c>
      <c r="H74" s="157">
        <f t="shared" si="72"/>
        <v>0</v>
      </c>
      <c r="I74" s="157">
        <f aca="true" t="shared" si="73" ref="I74:O76">ROUND(AG74,0)</f>
        <v>0</v>
      </c>
      <c r="J74" s="157">
        <f t="shared" si="73"/>
        <v>0</v>
      </c>
      <c r="K74" s="157">
        <f t="shared" si="73"/>
        <v>0</v>
      </c>
      <c r="L74" s="157">
        <f t="shared" si="73"/>
        <v>0</v>
      </c>
      <c r="M74" s="157">
        <f t="shared" si="73"/>
        <v>0</v>
      </c>
      <c r="N74" s="157">
        <f t="shared" si="73"/>
        <v>0</v>
      </c>
      <c r="O74" s="157">
        <f t="shared" si="73"/>
        <v>0</v>
      </c>
      <c r="P74" s="157">
        <f aca="true" t="shared" si="74" ref="P74:V76">ROUND(AN74,0)</f>
        <v>0</v>
      </c>
      <c r="Q74" s="157">
        <f t="shared" si="74"/>
        <v>0</v>
      </c>
      <c r="R74" s="157">
        <f t="shared" si="74"/>
        <v>0</v>
      </c>
      <c r="S74" s="157">
        <f t="shared" si="74"/>
        <v>0</v>
      </c>
      <c r="T74" s="157">
        <f t="shared" si="74"/>
        <v>0</v>
      </c>
      <c r="U74" s="157">
        <f t="shared" si="74"/>
        <v>0</v>
      </c>
      <c r="V74" s="157">
        <f t="shared" si="74"/>
        <v>0</v>
      </c>
      <c r="W74" s="66" t="str">
        <f>$B$73&amp;A74</f>
        <v>021001</v>
      </c>
      <c r="X74" s="59">
        <f>IF('T18'!E70&gt;0,IF(SUM('T19'!C74:V74)=0,"ATTENZIONE: DEVE ESSERE COMPILATA ALMENO UNA CATEGORIA",""),IF(AND('T18'!$T$73&lt;&gt;0,SUM('T19'!C74:V74)&gt;0,'T18'!E70=0),"ATTENZIONE: NON SONO STATI DICHIARATI INTERVENTI IN ECONOMIA DIRETTA IN T18",""))</f>
      </c>
      <c r="Y74" s="21"/>
      <c r="Z74" s="21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66" t="str">
        <f>$B$73&amp;A74</f>
        <v>021001</v>
      </c>
      <c r="AV74" s="59">
        <f>IF('T18'!AC70&gt;0,IF(SUM('T19'!AA74:AT74)=0,"ATTENZIONE: DEVE ESSERE COMPILATA ALMENO UNA CATEGORIA",""),IF(AND('T18'!$T$73&lt;&gt;0,SUM('T19'!AA74:AT74)&gt;0,'T18'!AC70=0),"ATTENZIONE: NON SONO STATI DICHIARATI INTERVENTI IN ECONOMIA DIRETTA IN T18",""))</f>
      </c>
    </row>
    <row r="75" spans="1:48" s="3" customFormat="1" ht="22.5" customHeight="1">
      <c r="A75" s="39" t="str">
        <f>'T18'!A71</f>
        <v>002</v>
      </c>
      <c r="B75" s="103" t="str">
        <f>'T18'!B71</f>
        <v>FORMAZIONE PROFESSIONALE</v>
      </c>
      <c r="C75" s="157">
        <f t="shared" si="72"/>
        <v>0</v>
      </c>
      <c r="D75" s="157">
        <f t="shared" si="72"/>
        <v>0</v>
      </c>
      <c r="E75" s="157">
        <f t="shared" si="72"/>
        <v>0</v>
      </c>
      <c r="F75" s="157">
        <f t="shared" si="72"/>
        <v>0</v>
      </c>
      <c r="G75" s="157">
        <f t="shared" si="72"/>
        <v>0</v>
      </c>
      <c r="H75" s="157">
        <f t="shared" si="72"/>
        <v>0</v>
      </c>
      <c r="I75" s="157">
        <f t="shared" si="73"/>
        <v>0</v>
      </c>
      <c r="J75" s="157">
        <f t="shared" si="73"/>
        <v>0</v>
      </c>
      <c r="K75" s="157">
        <f t="shared" si="73"/>
        <v>0</v>
      </c>
      <c r="L75" s="157">
        <f t="shared" si="73"/>
        <v>0</v>
      </c>
      <c r="M75" s="157">
        <f t="shared" si="73"/>
        <v>0</v>
      </c>
      <c r="N75" s="157">
        <f t="shared" si="73"/>
        <v>0</v>
      </c>
      <c r="O75" s="157">
        <f t="shared" si="73"/>
        <v>0</v>
      </c>
      <c r="P75" s="157">
        <f t="shared" si="74"/>
        <v>0</v>
      </c>
      <c r="Q75" s="157">
        <f t="shared" si="74"/>
        <v>0</v>
      </c>
      <c r="R75" s="157">
        <f t="shared" si="74"/>
        <v>0</v>
      </c>
      <c r="S75" s="157">
        <f t="shared" si="74"/>
        <v>0</v>
      </c>
      <c r="T75" s="157">
        <f t="shared" si="74"/>
        <v>0</v>
      </c>
      <c r="U75" s="157">
        <f t="shared" si="74"/>
        <v>0</v>
      </c>
      <c r="V75" s="157">
        <f t="shared" si="74"/>
        <v>0</v>
      </c>
      <c r="W75" s="66" t="str">
        <f>$B$73&amp;A75</f>
        <v>021002</v>
      </c>
      <c r="X75" s="59">
        <f>IF('T18'!E71&gt;0,IF(SUM('T19'!C75:V75)=0,"ATTENZIONE: DEVE ESSERE COMPILATA ALMENO UNA CATEGORIA",""),IF(AND('T18'!$T$73&lt;&gt;0,SUM('T19'!C75:V75)&gt;0,'T18'!E71=0),"ATTENZIONE: NON SONO STATI DICHIARATI INTERVENTI IN ECONOMIA DIRETTA IN T18",""))</f>
      </c>
      <c r="Y75" s="21"/>
      <c r="Z75" s="21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66" t="str">
        <f>$B$73&amp;A75</f>
        <v>021002</v>
      </c>
      <c r="AV75" s="59">
        <f>IF('T18'!AC71&gt;0,IF(SUM('T19'!AA75:AT75)=0,"ATTENZIONE: DEVE ESSERE COMPILATA ALMENO UNA CATEGORIA",""),IF(AND('T18'!$T$73&lt;&gt;0,SUM('T19'!AA75:AT75)&gt;0,'T18'!AC71=0),"ATTENZIONE: NON SONO STATI DICHIARATI INTERVENTI IN ECONOMIA DIRETTA IN T18",""))</f>
      </c>
    </row>
    <row r="76" spans="1:48" s="3" customFormat="1" ht="22.5" customHeight="1">
      <c r="A76" s="39" t="str">
        <f>'T18'!A72</f>
        <v>003</v>
      </c>
      <c r="B76" s="103" t="str">
        <f>'T18'!B72</f>
        <v>SOSTEGNO ALL'OCCUPAZIONE</v>
      </c>
      <c r="C76" s="157">
        <f t="shared" si="72"/>
        <v>0</v>
      </c>
      <c r="D76" s="157">
        <f t="shared" si="72"/>
        <v>0</v>
      </c>
      <c r="E76" s="157">
        <f t="shared" si="72"/>
        <v>0</v>
      </c>
      <c r="F76" s="157">
        <f t="shared" si="72"/>
        <v>0</v>
      </c>
      <c r="G76" s="157">
        <f t="shared" si="72"/>
        <v>0</v>
      </c>
      <c r="H76" s="157">
        <f t="shared" si="72"/>
        <v>0</v>
      </c>
      <c r="I76" s="157">
        <f t="shared" si="73"/>
        <v>0</v>
      </c>
      <c r="J76" s="157">
        <f t="shared" si="73"/>
        <v>0</v>
      </c>
      <c r="K76" s="157">
        <f t="shared" si="73"/>
        <v>0</v>
      </c>
      <c r="L76" s="157">
        <f t="shared" si="73"/>
        <v>0</v>
      </c>
      <c r="M76" s="157">
        <f t="shared" si="73"/>
        <v>0</v>
      </c>
      <c r="N76" s="157">
        <f t="shared" si="73"/>
        <v>0</v>
      </c>
      <c r="O76" s="157">
        <f t="shared" si="73"/>
        <v>0</v>
      </c>
      <c r="P76" s="157">
        <f t="shared" si="74"/>
        <v>0</v>
      </c>
      <c r="Q76" s="157">
        <f t="shared" si="74"/>
        <v>0</v>
      </c>
      <c r="R76" s="157">
        <f t="shared" si="74"/>
        <v>0</v>
      </c>
      <c r="S76" s="157">
        <f t="shared" si="74"/>
        <v>0</v>
      </c>
      <c r="T76" s="157">
        <f t="shared" si="74"/>
        <v>0</v>
      </c>
      <c r="U76" s="157">
        <f t="shared" si="74"/>
        <v>0</v>
      </c>
      <c r="V76" s="157">
        <f t="shared" si="74"/>
        <v>0</v>
      </c>
      <c r="W76" s="66" t="str">
        <f>$B$73&amp;A76</f>
        <v>021003</v>
      </c>
      <c r="X76" s="59">
        <f>IF('T18'!E72&gt;0,IF(SUM('T19'!C76:V76)=0,"ATTENZIONE: DEVE ESSERE COMPILATA ALMENO UNA CATEGORIA",""),IF(AND('T18'!$T$73&lt;&gt;0,SUM('T19'!C76:V76)&gt;0,'T18'!E72=0),"ATTENZIONE: NON SONO STATI DICHIARATI INTERVENTI IN ECONOMIA DIRETTA IN T18",""))</f>
      </c>
      <c r="Y76" s="21"/>
      <c r="Z76" s="21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66" t="str">
        <f>$B$73&amp;A76</f>
        <v>021003</v>
      </c>
      <c r="AV76" s="59">
        <f>IF('T18'!AC72&gt;0,IF(SUM('T19'!AA76:AT76)=0,"ATTENZIONE: DEVE ESSERE COMPILATA ALMENO UNA CATEGORIA",""),IF(AND('T18'!$T$73&lt;&gt;0,SUM('T19'!AA76:AT76)&gt;0,'T18'!AC72=0),"ATTENZIONE: NON SONO STATI DICHIARATI INTERVENTI IN ECONOMIA DIRETTA IN T18",""))</f>
      </c>
    </row>
    <row r="77" spans="1:48" ht="22.5" customHeight="1" hidden="1">
      <c r="A77" s="104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>
        <f>SUM(C14:V22,C24:V26,C28:V28,C30:V33,C35:V36,C38:V41,C43:V48,C50:V55,C57:V57,C59:V59,C61:V61,C63:V64,C66:V67,C69:V69,C71:V71,C74:V76)</f>
        <v>51100</v>
      </c>
      <c r="W77" s="66"/>
      <c r="X77" s="59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>
        <f>SUM(AA14:AT22,AA24:AT26,AA28:AT28,AA30:AT33,AA35:AT36,AA38:AT41,AA43:AT48,AA50:AT55,AA57:AT57,AA59:AT59,AA61:AT61,AA63:AT64,AA66:AT67,AA69:AT69,AA71:AT72,AA74:AT76,)</f>
        <v>51100</v>
      </c>
      <c r="AU77" s="66"/>
      <c r="AV77" s="59"/>
    </row>
    <row r="78" spans="1:46" ht="15" customHeight="1">
      <c r="A78" s="237" t="s">
        <v>202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</row>
    <row r="87" spans="1:46" ht="3.75" customHeight="1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9" spans="1:2" ht="15.75">
      <c r="A89" s="10"/>
      <c r="B89" s="7"/>
    </row>
    <row r="90" spans="1:2" ht="15.75">
      <c r="A90" s="10"/>
      <c r="B90" s="7"/>
    </row>
  </sheetData>
  <sheetProtection formatColumns="0" selectLockedCells="1"/>
  <mergeCells count="49">
    <mergeCell ref="AA60:AT60"/>
    <mergeCell ref="AA34:AT34"/>
    <mergeCell ref="AA37:AT37"/>
    <mergeCell ref="AA62:AT62"/>
    <mergeCell ref="A78:AT78"/>
    <mergeCell ref="AA65:AT65"/>
    <mergeCell ref="AA68:AT68"/>
    <mergeCell ref="AA70:AT70"/>
    <mergeCell ref="AA73:AT73"/>
    <mergeCell ref="AA56:AT56"/>
    <mergeCell ref="A1:AT1"/>
    <mergeCell ref="AA42:AT42"/>
    <mergeCell ref="AA49:AT49"/>
    <mergeCell ref="C3:V3"/>
    <mergeCell ref="A9:B9"/>
    <mergeCell ref="C13:V13"/>
    <mergeCell ref="AC6:AM6"/>
    <mergeCell ref="AA13:AT13"/>
    <mergeCell ref="AA23:AT23"/>
    <mergeCell ref="AA58:AT58"/>
    <mergeCell ref="E6:O6"/>
    <mergeCell ref="A6:B6"/>
    <mergeCell ref="S6:V6"/>
    <mergeCell ref="P6:R6"/>
    <mergeCell ref="C6:D6"/>
    <mergeCell ref="AA27:AT27"/>
    <mergeCell ref="A7:B7"/>
    <mergeCell ref="A8:B8"/>
    <mergeCell ref="C23:V23"/>
    <mergeCell ref="C60:V60"/>
    <mergeCell ref="AA3:AT3"/>
    <mergeCell ref="AA6:AB6"/>
    <mergeCell ref="AN6:AP6"/>
    <mergeCell ref="AQ6:AT6"/>
    <mergeCell ref="C37:V37"/>
    <mergeCell ref="AA29:AT29"/>
    <mergeCell ref="C27:V27"/>
    <mergeCell ref="C29:V29"/>
    <mergeCell ref="A4:AE4"/>
    <mergeCell ref="C62:V62"/>
    <mergeCell ref="C34:V34"/>
    <mergeCell ref="C65:V65"/>
    <mergeCell ref="C68:V68"/>
    <mergeCell ref="C70:V70"/>
    <mergeCell ref="C73:V73"/>
    <mergeCell ref="C42:V42"/>
    <mergeCell ref="C49:V49"/>
    <mergeCell ref="C56:V56"/>
    <mergeCell ref="C58:V58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28:V28 C63:V64 C14:V22 C38:V41 C30:V33 C24:V26 C35:V36 C57:V57 C59:V59 C50:V55 C71:V72 C66:V67 C61:V61 AA35:AT36 AA30:AT33 AA28:AT28 AA24:AT26 AA38:AT41 AA43:AT48 AA50:AT55 AA59:AT59 AA61:AT61 AA57:AT57 AA74:AT77 C69:V69 AA69:AT69 AA63:AT64 AA14:AT22 AA71:AT72 AA66:AT67 C43:V48 C74:V77">
      <formula1>0</formula1>
      <formula2>9999999</formula2>
    </dataValidation>
    <dataValidation allowBlank="1" showInputMessage="1" showErrorMessage="1" errorTitle="Dato immesso non valido" error="INSERIRE SOLO VALORI NUMERICI INTERI POSITIVI, MAX 7 CIFRE" sqref="C56:V56 C58:V58 C73:V73 C70:V70 C68:V68 AA56:AT56 AA58:AT58 AA73:AT73 AA70:AT70 AA68:AT68"/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59" r:id="rId2"/>
  <headerFooter alignWithMargins="0">
    <oddFooter>&amp;CPagina &amp;P di &amp;N</oddFooter>
  </headerFooter>
  <rowBreaks count="2" manualBreakCount="2">
    <brk id="28" max="39" man="1"/>
    <brk id="55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12"/>
  <sheetViews>
    <sheetView showGridLines="0" zoomScale="130" zoomScaleNormal="130" zoomScalePageLayoutView="0" workbookViewId="0" topLeftCell="A1">
      <pane ySplit="5" topLeftCell="A100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7.140625" style="7" customWidth="1"/>
    <col min="2" max="2" width="32.7109375" style="18" customWidth="1"/>
    <col min="3" max="3" width="7.57421875" style="19" customWidth="1"/>
    <col min="4" max="4" width="49.421875" style="18" customWidth="1"/>
    <col min="5" max="5" width="14.7109375" style="18" hidden="1" customWidth="1"/>
    <col min="6" max="6" width="10.8515625" style="1" hidden="1" customWidth="1"/>
    <col min="7" max="7" width="8.140625" style="113" hidden="1" customWidth="1"/>
    <col min="8" max="8" width="10.00390625" style="1" hidden="1" customWidth="1"/>
    <col min="9" max="9" width="14.7109375" style="18" bestFit="1" customWidth="1"/>
    <col min="10" max="10" width="10.8515625" style="1" hidden="1" customWidth="1"/>
    <col min="11" max="11" width="8.140625" style="113" hidden="1" customWidth="1"/>
    <col min="12" max="12" width="52.7109375" style="1" bestFit="1" customWidth="1"/>
    <col min="13" max="16384" width="9.140625" style="1" customWidth="1"/>
  </cols>
  <sheetData>
    <row r="1" spans="1:11" s="2" customFormat="1" ht="15">
      <c r="A1" s="238" t="str">
        <f>"ANNO "&amp;'T18'!$K$1</f>
        <v>ANNO 2020</v>
      </c>
      <c r="B1" s="238"/>
      <c r="C1" s="238"/>
      <c r="D1" s="238"/>
      <c r="E1" s="238"/>
      <c r="F1" s="144"/>
      <c r="G1" s="145"/>
      <c r="J1" s="144"/>
      <c r="K1" s="145"/>
    </row>
    <row r="2" spans="1:11" s="2" customFormat="1" ht="21" customHeight="1">
      <c r="A2" s="32"/>
      <c r="B2" s="12"/>
      <c r="C2" s="11"/>
      <c r="D2" s="12"/>
      <c r="E2" s="12"/>
      <c r="G2" s="112"/>
      <c r="I2" s="12"/>
      <c r="K2" s="112"/>
    </row>
    <row r="3" spans="1:9" ht="21.75" customHeight="1">
      <c r="A3" s="258" t="str">
        <f>IF(AND(E109&lt;&gt;0,'T18'!T73=0),"ATTENZIONE! PRIMA DI INSERIRE DATI IN QUESTA TABELLA OCCORRE COMPILARE LA T18"," ")</f>
        <v> </v>
      </c>
      <c r="B3" s="258"/>
      <c r="C3" s="258"/>
      <c r="D3" s="258"/>
      <c r="E3" s="258"/>
      <c r="F3" s="181"/>
      <c r="I3" s="1"/>
    </row>
    <row r="4" spans="1:9" ht="6" customHeight="1" thickBot="1">
      <c r="A4" s="182"/>
      <c r="B4" s="60"/>
      <c r="C4" s="183"/>
      <c r="D4" s="184"/>
      <c r="E4" s="184"/>
      <c r="F4" s="181"/>
      <c r="I4" s="12"/>
    </row>
    <row r="5" spans="1:11" s="3" customFormat="1" ht="16.5" thickTop="1">
      <c r="A5" s="61" t="s">
        <v>80</v>
      </c>
      <c r="B5" s="62" t="s">
        <v>112</v>
      </c>
      <c r="C5" s="119" t="s">
        <v>80</v>
      </c>
      <c r="D5" s="62" t="s">
        <v>32</v>
      </c>
      <c r="E5" s="63" t="s">
        <v>33</v>
      </c>
      <c r="F5" s="181"/>
      <c r="G5" s="114"/>
      <c r="I5" s="63" t="s">
        <v>33</v>
      </c>
      <c r="J5" s="1"/>
      <c r="K5" s="114"/>
    </row>
    <row r="6" spans="1:12" s="6" customFormat="1" ht="30.75" customHeight="1" thickBot="1">
      <c r="A6" s="147" t="str">
        <f>'T18'!B9</f>
        <v>006</v>
      </c>
      <c r="B6" s="239" t="str">
        <f>'T18'!C9</f>
        <v>ORGANIZZAZIONE GENERALE DELL'AMMINISTRAZIONE, GESTIONE FINANZIARIA, CONTABILE E CONTROLLO</v>
      </c>
      <c r="C6" s="239"/>
      <c r="D6" s="239"/>
      <c r="E6" s="240"/>
      <c r="F6" s="185"/>
      <c r="G6" s="115"/>
      <c r="H6" s="14"/>
      <c r="I6" s="168"/>
      <c r="J6" s="13"/>
      <c r="K6" s="115"/>
      <c r="L6" s="14"/>
    </row>
    <row r="7" spans="1:12" s="6" customFormat="1" ht="16.5" thickTop="1">
      <c r="A7" s="245" t="str">
        <f>'T18'!A10</f>
        <v>001</v>
      </c>
      <c r="B7" s="248" t="str">
        <f>'T18'!B10</f>
        <v>ORGANI ISTITUZIONALI</v>
      </c>
      <c r="C7" s="176">
        <v>1</v>
      </c>
      <c r="D7" s="148" t="s">
        <v>179</v>
      </c>
      <c r="E7" s="149">
        <f>ROUND(I7,0)</f>
        <v>266</v>
      </c>
      <c r="F7" s="66" t="str">
        <f>$A$6&amp;$A$7</f>
        <v>006001</v>
      </c>
      <c r="G7" s="116" t="s">
        <v>34</v>
      </c>
      <c r="H7" s="59"/>
      <c r="I7" s="149">
        <v>266</v>
      </c>
      <c r="J7" s="66" t="str">
        <f>$A$6&amp;$A$7</f>
        <v>006001</v>
      </c>
      <c r="K7" s="116" t="s">
        <v>34</v>
      </c>
      <c r="L7" s="59">
        <f>IF(AND(E7&lt;&gt;0,'T18'!$T$10=0,'T18'!$AR$73&lt;&gt;0),"ATTENZIONE! NON E' STATA DICHIARATA L'AREA DI INTERVENTO IN T18","")</f>
      </c>
    </row>
    <row r="8" spans="1:12" s="6" customFormat="1" ht="15.75">
      <c r="A8" s="246"/>
      <c r="B8" s="249"/>
      <c r="C8" s="87">
        <v>2</v>
      </c>
      <c r="D8" s="17" t="s">
        <v>225</v>
      </c>
      <c r="E8" s="121">
        <f>ROUND(I8,0)</f>
        <v>8</v>
      </c>
      <c r="F8" s="66" t="str">
        <f>$A$6&amp;$A$7</f>
        <v>006001</v>
      </c>
      <c r="G8" s="116" t="s">
        <v>35</v>
      </c>
      <c r="H8" s="59"/>
      <c r="I8" s="161">
        <v>8</v>
      </c>
      <c r="J8" s="66" t="str">
        <f>$A$6&amp;$A$7</f>
        <v>006001</v>
      </c>
      <c r="K8" s="116" t="s">
        <v>35</v>
      </c>
      <c r="L8" s="59">
        <f>IF(AND(E8&lt;&gt;0,'T18'!$T$10=0,'T18'!$AR$73&lt;&gt;0),"ATTENZIONE! NON E' STATA DICHIARATA L'AREA DI INTERVENTO IN T18","")</f>
      </c>
    </row>
    <row r="9" spans="1:12" s="6" customFormat="1" ht="15.75">
      <c r="A9" s="246"/>
      <c r="B9" s="249"/>
      <c r="C9" s="87">
        <v>4</v>
      </c>
      <c r="D9" s="17" t="s">
        <v>180</v>
      </c>
      <c r="E9" s="121">
        <f>ROUND(I9,0)</f>
        <v>0</v>
      </c>
      <c r="F9" s="66" t="str">
        <f>$A$6&amp;$A$7</f>
        <v>006001</v>
      </c>
      <c r="G9" s="116" t="s">
        <v>37</v>
      </c>
      <c r="H9" s="59"/>
      <c r="I9" s="121"/>
      <c r="J9" s="66" t="str">
        <f>$A$6&amp;$A$7</f>
        <v>006001</v>
      </c>
      <c r="K9" s="116" t="s">
        <v>37</v>
      </c>
      <c r="L9" s="59">
        <f>IF(AND(E9&lt;&gt;0,'T18'!$T$10=0,'T18'!$AR$73&lt;&gt;0),"ATTENZIONE! NON E' STATA DICHIARATA L'AREA DI INTERVENTO IN T18","")</f>
      </c>
    </row>
    <row r="10" spans="1:12" s="6" customFormat="1" ht="15.75">
      <c r="A10" s="247"/>
      <c r="B10" s="250"/>
      <c r="C10" s="175">
        <v>6</v>
      </c>
      <c r="D10" s="166" t="s">
        <v>226</v>
      </c>
      <c r="E10" s="121">
        <f>ROUND(I10,0)</f>
        <v>12</v>
      </c>
      <c r="F10" s="66" t="str">
        <f>$A$6&amp;$A$7</f>
        <v>006001</v>
      </c>
      <c r="G10" s="116" t="s">
        <v>39</v>
      </c>
      <c r="H10" s="59"/>
      <c r="I10" s="121">
        <v>12</v>
      </c>
      <c r="J10" s="66" t="str">
        <f>$A$6&amp;$A$7</f>
        <v>006001</v>
      </c>
      <c r="K10" s="116" t="s">
        <v>39</v>
      </c>
      <c r="L10" s="59">
        <f>IF(AND(E10&lt;&gt;0,'T18'!$T$10=0,'T18'!$AR$73&lt;&gt;0),"ATTENZIONE! NON E' STATA DICHIARATA L'AREA DI INTERVENTO IN T18","")</f>
      </c>
    </row>
    <row r="11" spans="1:12" s="6" customFormat="1" ht="22.5" hidden="1">
      <c r="A11" s="189" t="str">
        <f>'T18'!A12</f>
        <v>003</v>
      </c>
      <c r="B11" s="173" t="str">
        <f>'T18'!B12</f>
        <v>GESTIONE DELLE ENTRATE TRIBUTARIE E SERVIZI FISCALI</v>
      </c>
      <c r="C11" s="87"/>
      <c r="D11" s="8"/>
      <c r="E11" s="121">
        <f aca="true" t="shared" si="0" ref="E11:E34">ROUND(I11,0)</f>
        <v>0</v>
      </c>
      <c r="F11" s="66" t="str">
        <f>$A$6&amp;$A$11</f>
        <v>006003</v>
      </c>
      <c r="G11" s="116" t="s">
        <v>34</v>
      </c>
      <c r="H11" s="59"/>
      <c r="I11" s="121"/>
      <c r="J11" s="66" t="str">
        <f>$A$6&amp;$A$11</f>
        <v>006003</v>
      </c>
      <c r="K11" s="116" t="s">
        <v>34</v>
      </c>
      <c r="L11" s="59">
        <f>IF(AND(E11&lt;&gt;0,'T18'!$T$12=0,'T18'!$AR$73&lt;&gt;0),"ATTENZIONE! NON E' STATA DICHIARATA L'AREA DI INTERVENTO IN T18","")</f>
      </c>
    </row>
    <row r="12" spans="1:12" s="6" customFormat="1" ht="15.75">
      <c r="A12" s="251" t="str">
        <f>'T18'!A13</f>
        <v>005</v>
      </c>
      <c r="B12" s="259" t="str">
        <f>'T18'!B13</f>
        <v>RISORSE UMANE </v>
      </c>
      <c r="C12" s="87">
        <v>1</v>
      </c>
      <c r="D12" s="17" t="s">
        <v>83</v>
      </c>
      <c r="E12" s="121">
        <f t="shared" si="0"/>
        <v>0</v>
      </c>
      <c r="F12" s="66" t="str">
        <f aca="true" t="shared" si="1" ref="F12:F25">$A$6&amp;$A$12</f>
        <v>006005</v>
      </c>
      <c r="G12" s="116" t="s">
        <v>34</v>
      </c>
      <c r="H12" s="59"/>
      <c r="I12" s="121"/>
      <c r="J12" s="66" t="str">
        <f aca="true" t="shared" si="2" ref="J12:J25">$A$6&amp;$A$12</f>
        <v>006005</v>
      </c>
      <c r="K12" s="116" t="s">
        <v>34</v>
      </c>
      <c r="L12" s="59">
        <f>IF(AND(E12&lt;&gt;0,'T18'!$T$13=0,'T18'!$AR$73&lt;&gt;0),"ATTENZIONE! NON E' STATA DICHIARATA L'AREA DI INTERVENTO IN T18","")</f>
      </c>
    </row>
    <row r="13" spans="1:12" s="6" customFormat="1" ht="22.5">
      <c r="A13" s="246"/>
      <c r="B13" s="249"/>
      <c r="C13" s="87">
        <v>2</v>
      </c>
      <c r="D13" s="17" t="s">
        <v>84</v>
      </c>
      <c r="E13" s="121">
        <f t="shared" si="0"/>
        <v>0</v>
      </c>
      <c r="F13" s="66" t="str">
        <f t="shared" si="1"/>
        <v>006005</v>
      </c>
      <c r="G13" s="116" t="s">
        <v>35</v>
      </c>
      <c r="H13" s="59"/>
      <c r="I13" s="121"/>
      <c r="J13" s="66" t="str">
        <f t="shared" si="2"/>
        <v>006005</v>
      </c>
      <c r="K13" s="116" t="s">
        <v>35</v>
      </c>
      <c r="L13" s="59">
        <f>IF(AND(E13&lt;&gt;0,'T18'!$T$13=0,'T18'!$AR$73&lt;&gt;0),"ATTENZIONE! NON E' STATA DICHIARATA L'AREA DI INTERVENTO IN T18","")</f>
      </c>
    </row>
    <row r="14" spans="1:12" s="6" customFormat="1" ht="15.75">
      <c r="A14" s="246"/>
      <c r="B14" s="249"/>
      <c r="C14" s="87">
        <v>3</v>
      </c>
      <c r="D14" s="17" t="s">
        <v>237</v>
      </c>
      <c r="E14" s="121">
        <f t="shared" si="0"/>
        <v>0</v>
      </c>
      <c r="F14" s="66" t="str">
        <f t="shared" si="1"/>
        <v>006005</v>
      </c>
      <c r="G14" s="116" t="s">
        <v>36</v>
      </c>
      <c r="H14" s="59"/>
      <c r="I14" s="121"/>
      <c r="J14" s="66" t="str">
        <f t="shared" si="2"/>
        <v>006005</v>
      </c>
      <c r="K14" s="116" t="s">
        <v>36</v>
      </c>
      <c r="L14" s="59">
        <f>IF(AND(E14&lt;&gt;0,'T18'!$T$13=0,'T18'!$AR$73&lt;&gt;0),"ATTENZIONE! NON E' STATA DICHIARATA L'AREA DI INTERVENTO IN T18","")</f>
      </c>
    </row>
    <row r="15" spans="1:12" s="6" customFormat="1" ht="15" customHeight="1">
      <c r="A15" s="246"/>
      <c r="B15" s="249"/>
      <c r="C15" s="87">
        <v>4</v>
      </c>
      <c r="D15" s="17" t="s">
        <v>85</v>
      </c>
      <c r="E15" s="121">
        <f>ROUND(I15,0)</f>
        <v>0</v>
      </c>
      <c r="F15" s="66" t="str">
        <f t="shared" si="1"/>
        <v>006005</v>
      </c>
      <c r="G15" s="116" t="s">
        <v>37</v>
      </c>
      <c r="H15" s="59"/>
      <c r="I15" s="121"/>
      <c r="J15" s="66" t="str">
        <f t="shared" si="2"/>
        <v>006005</v>
      </c>
      <c r="K15" s="116" t="s">
        <v>37</v>
      </c>
      <c r="L15" s="59">
        <f>IF(AND(E15&lt;&gt;0,'T18'!$T$13=0,'T18'!$AR$73&lt;&gt;0),"ATTENZIONE! NON E' STATA DICHIARATA L'AREA DI INTERVENTO IN T18","")</f>
      </c>
    </row>
    <row r="16" spans="1:12" s="6" customFormat="1" ht="22.5">
      <c r="A16" s="246"/>
      <c r="B16" s="249"/>
      <c r="C16" s="87">
        <v>5</v>
      </c>
      <c r="D16" s="17" t="s">
        <v>86</v>
      </c>
      <c r="E16" s="121">
        <f>ROUND(I16,0)</f>
        <v>0</v>
      </c>
      <c r="F16" s="66" t="str">
        <f t="shared" si="1"/>
        <v>006005</v>
      </c>
      <c r="G16" s="116" t="s">
        <v>38</v>
      </c>
      <c r="H16" s="59"/>
      <c r="I16" s="121"/>
      <c r="J16" s="66" t="str">
        <f t="shared" si="2"/>
        <v>006005</v>
      </c>
      <c r="K16" s="116" t="s">
        <v>38</v>
      </c>
      <c r="L16" s="59">
        <f>IF(AND(E16&lt;&gt;0,'T18'!$T$13=0,'T18'!$AR$73&lt;&gt;0),"ATTENZIONE! NON E' STATA DICHIARATA L'AREA DI INTERVENTO IN T18","")</f>
      </c>
    </row>
    <row r="17" spans="1:12" s="6" customFormat="1" ht="22.5">
      <c r="A17" s="246"/>
      <c r="B17" s="249"/>
      <c r="C17" s="87">
        <v>6</v>
      </c>
      <c r="D17" s="17" t="s">
        <v>250</v>
      </c>
      <c r="E17" s="121">
        <f t="shared" si="0"/>
        <v>0</v>
      </c>
      <c r="F17" s="66" t="str">
        <f t="shared" si="1"/>
        <v>006005</v>
      </c>
      <c r="G17" s="116" t="s">
        <v>39</v>
      </c>
      <c r="H17" s="59"/>
      <c r="I17" s="121"/>
      <c r="J17" s="66" t="str">
        <f t="shared" si="2"/>
        <v>006005</v>
      </c>
      <c r="K17" s="116" t="s">
        <v>39</v>
      </c>
      <c r="L17" s="59">
        <f>IF(AND(E17&lt;&gt;0,'T18'!$T$13=0,'T18'!$AR$73&lt;&gt;0),"ATTENZIONE! NON E' STATA DICHIARATA L'AREA DI INTERVENTO IN T18","")</f>
      </c>
    </row>
    <row r="18" spans="1:12" s="6" customFormat="1" ht="22.5">
      <c r="A18" s="246"/>
      <c r="B18" s="249"/>
      <c r="C18" s="87">
        <v>8</v>
      </c>
      <c r="D18" s="17" t="s">
        <v>238</v>
      </c>
      <c r="E18" s="121">
        <f>ROUND(I18,0)</f>
        <v>0</v>
      </c>
      <c r="F18" s="66" t="str">
        <f t="shared" si="1"/>
        <v>006005</v>
      </c>
      <c r="G18" s="116" t="s">
        <v>41</v>
      </c>
      <c r="H18" s="59"/>
      <c r="I18" s="121"/>
      <c r="J18" s="66" t="str">
        <f t="shared" si="2"/>
        <v>006005</v>
      </c>
      <c r="K18" s="116" t="s">
        <v>41</v>
      </c>
      <c r="L18" s="59">
        <f>IF(AND(E18&lt;&gt;0,'T18'!$T$13=0,'T18'!$AR$73&lt;&gt;0),"ATTENZIONE! NON E' STATA DICHIARATA L'AREA DI INTERVENTO IN T18","")</f>
      </c>
    </row>
    <row r="19" spans="1:12" s="6" customFormat="1" ht="22.5">
      <c r="A19" s="246"/>
      <c r="B19" s="249"/>
      <c r="C19" s="87">
        <v>7</v>
      </c>
      <c r="D19" s="17" t="s">
        <v>239</v>
      </c>
      <c r="E19" s="121">
        <f t="shared" si="0"/>
        <v>0</v>
      </c>
      <c r="F19" s="66" t="str">
        <f t="shared" si="1"/>
        <v>006005</v>
      </c>
      <c r="G19" s="116" t="s">
        <v>40</v>
      </c>
      <c r="H19" s="59"/>
      <c r="I19" s="121"/>
      <c r="J19" s="66" t="str">
        <f t="shared" si="2"/>
        <v>006005</v>
      </c>
      <c r="K19" s="116" t="s">
        <v>40</v>
      </c>
      <c r="L19" s="59">
        <f>IF(AND(E19&lt;&gt;0,'T18'!$T$13=0,'T18'!$AR$73&lt;&gt;0),"ATTENZIONE! NON E' STATA DICHIARATA L'AREA DI INTERVENTO IN T18","")</f>
      </c>
    </row>
    <row r="20" spans="1:12" s="6" customFormat="1" ht="15" customHeight="1">
      <c r="A20" s="246"/>
      <c r="B20" s="249"/>
      <c r="C20" s="87">
        <v>9</v>
      </c>
      <c r="D20" s="17" t="s">
        <v>240</v>
      </c>
      <c r="E20" s="121">
        <f t="shared" si="0"/>
        <v>0</v>
      </c>
      <c r="F20" s="66" t="str">
        <f t="shared" si="1"/>
        <v>006005</v>
      </c>
      <c r="G20" s="116" t="s">
        <v>42</v>
      </c>
      <c r="H20" s="59"/>
      <c r="I20" s="121"/>
      <c r="J20" s="66" t="str">
        <f t="shared" si="2"/>
        <v>006005</v>
      </c>
      <c r="K20" s="116" t="s">
        <v>42</v>
      </c>
      <c r="L20" s="59">
        <f>IF(AND(E20&lt;&gt;0,'T18'!$T$13=0,'T18'!$AR$73&lt;&gt;0),"ATTENZIONE! NON E' STATA DICHIARATA L'AREA DI INTERVENTO IN T18","")</f>
      </c>
    </row>
    <row r="21" spans="1:12" s="6" customFormat="1" ht="15.75">
      <c r="A21" s="246"/>
      <c r="B21" s="249"/>
      <c r="C21" s="87">
        <v>10</v>
      </c>
      <c r="D21" s="17" t="s">
        <v>241</v>
      </c>
      <c r="E21" s="121">
        <f t="shared" si="0"/>
        <v>0</v>
      </c>
      <c r="F21" s="66" t="str">
        <f t="shared" si="1"/>
        <v>006005</v>
      </c>
      <c r="G21" s="116" t="s">
        <v>43</v>
      </c>
      <c r="H21" s="59"/>
      <c r="I21" s="121"/>
      <c r="J21" s="66" t="str">
        <f t="shared" si="2"/>
        <v>006005</v>
      </c>
      <c r="K21" s="116" t="s">
        <v>43</v>
      </c>
      <c r="L21" s="59">
        <f>IF(AND(E21&lt;&gt;0,'T18'!$T$13=0,'T18'!$AR$73&lt;&gt;0),"ATTENZIONE! NON E' STATA DICHIARATA L'AREA DI INTERVENTO IN T18","")</f>
      </c>
    </row>
    <row r="22" spans="1:12" s="6" customFormat="1" ht="15.75">
      <c r="A22" s="246"/>
      <c r="B22" s="249"/>
      <c r="C22" s="87">
        <v>12</v>
      </c>
      <c r="D22" s="17" t="s">
        <v>87</v>
      </c>
      <c r="E22" s="121">
        <f t="shared" si="0"/>
        <v>0</v>
      </c>
      <c r="F22" s="66" t="str">
        <f t="shared" si="1"/>
        <v>006005</v>
      </c>
      <c r="G22" s="116" t="s">
        <v>45</v>
      </c>
      <c r="H22" s="59"/>
      <c r="I22" s="121"/>
      <c r="J22" s="66" t="str">
        <f t="shared" si="2"/>
        <v>006005</v>
      </c>
      <c r="K22" s="116" t="s">
        <v>45</v>
      </c>
      <c r="L22" s="59">
        <f>IF(AND(E22&lt;&gt;0,'T18'!$T$13=0,'T18'!$AR$73&lt;&gt;0),"ATTENZIONE! NON E' STATA DICHIARATA L'AREA DI INTERVENTO IN T18","")</f>
      </c>
    </row>
    <row r="23" spans="1:12" s="6" customFormat="1" ht="15.75">
      <c r="A23" s="246"/>
      <c r="B23" s="249"/>
      <c r="C23" s="87">
        <v>13</v>
      </c>
      <c r="D23" s="17" t="s">
        <v>88</v>
      </c>
      <c r="E23" s="121">
        <f>ROUND(I23,0)</f>
        <v>3</v>
      </c>
      <c r="F23" s="66" t="str">
        <f t="shared" si="1"/>
        <v>006005</v>
      </c>
      <c r="G23" s="116" t="s">
        <v>46</v>
      </c>
      <c r="H23" s="59"/>
      <c r="I23" s="121">
        <v>3</v>
      </c>
      <c r="J23" s="66" t="str">
        <f t="shared" si="2"/>
        <v>006005</v>
      </c>
      <c r="K23" s="116" t="s">
        <v>46</v>
      </c>
      <c r="L23" s="59">
        <f>IF(AND(E23&lt;&gt;0,'T18'!$T$13=0,'T18'!$AR$73&lt;&gt;0),"ATTENZIONE! NON E' STATA DICHIARATA L'AREA DI INTERVENTO IN T18","")</f>
      </c>
    </row>
    <row r="24" spans="1:12" s="6" customFormat="1" ht="15.75">
      <c r="A24" s="246"/>
      <c r="B24" s="249"/>
      <c r="C24" s="87">
        <v>16</v>
      </c>
      <c r="D24" s="17" t="s">
        <v>251</v>
      </c>
      <c r="E24" s="121">
        <f>ROUND(I24,0)</f>
        <v>3</v>
      </c>
      <c r="F24" s="66" t="str">
        <f t="shared" si="1"/>
        <v>006005</v>
      </c>
      <c r="G24" s="116" t="s">
        <v>157</v>
      </c>
      <c r="H24" s="59"/>
      <c r="I24" s="121">
        <v>3</v>
      </c>
      <c r="J24" s="66" t="str">
        <f t="shared" si="2"/>
        <v>006005</v>
      </c>
      <c r="K24" s="116" t="s">
        <v>157</v>
      </c>
      <c r="L24" s="59"/>
    </row>
    <row r="25" spans="1:12" s="6" customFormat="1" ht="15.75">
      <c r="A25" s="246"/>
      <c r="B25" s="249"/>
      <c r="C25" s="87">
        <v>17</v>
      </c>
      <c r="D25" s="17" t="s">
        <v>252</v>
      </c>
      <c r="E25" s="121">
        <f>ROUND(I25,0)</f>
        <v>15</v>
      </c>
      <c r="F25" s="66" t="str">
        <f t="shared" si="1"/>
        <v>006005</v>
      </c>
      <c r="G25" s="116" t="s">
        <v>158</v>
      </c>
      <c r="H25" s="59"/>
      <c r="I25" s="121">
        <v>15</v>
      </c>
      <c r="J25" s="66" t="str">
        <f t="shared" si="2"/>
        <v>006005</v>
      </c>
      <c r="K25" s="116" t="s">
        <v>158</v>
      </c>
      <c r="L25" s="59"/>
    </row>
    <row r="26" spans="1:12" s="6" customFormat="1" ht="15.75">
      <c r="A26" s="251" t="str">
        <f>'T18'!A14</f>
        <v>006</v>
      </c>
      <c r="B26" s="259" t="str">
        <f>'T18'!B14</f>
        <v>SERVIZI LEGALI</v>
      </c>
      <c r="C26" s="87">
        <v>1</v>
      </c>
      <c r="D26" s="17" t="s">
        <v>210</v>
      </c>
      <c r="E26" s="121">
        <f t="shared" si="0"/>
        <v>0</v>
      </c>
      <c r="F26" s="66" t="str">
        <f>$A$6&amp;$A$26</f>
        <v>006006</v>
      </c>
      <c r="G26" s="116" t="s">
        <v>34</v>
      </c>
      <c r="H26" s="59"/>
      <c r="I26" s="121"/>
      <c r="J26" s="66" t="str">
        <f>$A$6&amp;$A$26</f>
        <v>006006</v>
      </c>
      <c r="K26" s="116" t="s">
        <v>34</v>
      </c>
      <c r="L26" s="59">
        <f>IF(AND(E26&lt;&gt;0,'T18'!$T$14=0,'T18'!$AR$73&lt;&gt;0),"ATTENZIONE! NON E' STATA DICHIARATA L'AREA DI INTERVENTO IN T18","")</f>
      </c>
    </row>
    <row r="27" spans="1:12" s="6" customFormat="1" ht="15.75">
      <c r="A27" s="246"/>
      <c r="B27" s="250"/>
      <c r="C27" s="87">
        <v>2</v>
      </c>
      <c r="D27" s="17" t="s">
        <v>211</v>
      </c>
      <c r="E27" s="121">
        <f t="shared" si="0"/>
        <v>0</v>
      </c>
      <c r="F27" s="66" t="str">
        <f>$A$6&amp;$A$26</f>
        <v>006006</v>
      </c>
      <c r="G27" s="116" t="s">
        <v>35</v>
      </c>
      <c r="H27" s="59"/>
      <c r="I27" s="121"/>
      <c r="J27" s="66" t="str">
        <f>$A$6&amp;$A$26</f>
        <v>006006</v>
      </c>
      <c r="K27" s="116" t="s">
        <v>35</v>
      </c>
      <c r="L27" s="59">
        <f>IF(AND(E27&lt;&gt;0,'T18'!$T$14=0,'T18'!$AR$73&lt;&gt;0),"ATTENZIONE! NON E' STATA DICHIARATA L'AREA DI INTERVENTO IN T18","")</f>
      </c>
    </row>
    <row r="28" spans="1:12" s="6" customFormat="1" ht="15.75">
      <c r="A28" s="251" t="str">
        <f>'T18'!A15</f>
        <v>007</v>
      </c>
      <c r="B28" s="259" t="str">
        <f>'T18'!B15</f>
        <v>SERVIZI DI SUPPORTO</v>
      </c>
      <c r="C28" s="87">
        <v>1</v>
      </c>
      <c r="D28" s="17" t="s">
        <v>212</v>
      </c>
      <c r="E28" s="121">
        <f t="shared" si="0"/>
        <v>12925</v>
      </c>
      <c r="F28" s="66" t="str">
        <f>$A$6&amp;$A$28</f>
        <v>006007</v>
      </c>
      <c r="G28" s="116" t="s">
        <v>34</v>
      </c>
      <c r="H28" s="59"/>
      <c r="I28" s="121">
        <v>12925</v>
      </c>
      <c r="J28" s="66" t="str">
        <f>$A$6&amp;$A$28</f>
        <v>006007</v>
      </c>
      <c r="K28" s="116" t="s">
        <v>34</v>
      </c>
      <c r="L28" s="59">
        <f>IF(AND(E28&lt;&gt;0,'T18'!$T$15=0,'T18'!$AR$73&lt;&gt;0),"ATTENZIONE! NON E' STATA DICHIARATA L'AREA DI INTERVENTO IN T18","")</f>
      </c>
    </row>
    <row r="29" spans="1:12" s="6" customFormat="1" ht="15.75">
      <c r="A29" s="246"/>
      <c r="B29" s="250"/>
      <c r="C29" s="87">
        <v>2</v>
      </c>
      <c r="D29" s="17" t="s">
        <v>213</v>
      </c>
      <c r="E29" s="121">
        <f t="shared" si="0"/>
        <v>3585</v>
      </c>
      <c r="F29" s="66" t="str">
        <f>$A$6&amp;$A$28</f>
        <v>006007</v>
      </c>
      <c r="G29" s="116" t="s">
        <v>35</v>
      </c>
      <c r="H29" s="59"/>
      <c r="I29" s="121">
        <v>3585</v>
      </c>
      <c r="J29" s="66" t="str">
        <f>$A$6&amp;$A$28</f>
        <v>006007</v>
      </c>
      <c r="K29" s="116" t="s">
        <v>35</v>
      </c>
      <c r="L29" s="59">
        <f>IF(AND(E29&lt;&gt;0,'T18'!$T$15=0,'T18'!$AR$73&lt;&gt;0),"ATTENZIONE! NON E' STATA DICHIARATA L'AREA DI INTERVENTO IN T18","")</f>
      </c>
    </row>
    <row r="30" spans="1:12" s="6" customFormat="1" ht="15.75">
      <c r="A30" s="23" t="str">
        <f>'T18'!A16</f>
        <v>008</v>
      </c>
      <c r="B30" s="163" t="str">
        <f>'T18'!B16</f>
        <v>MESSI COMUNALI</v>
      </c>
      <c r="C30" s="87">
        <v>1</v>
      </c>
      <c r="D30" s="17" t="s">
        <v>96</v>
      </c>
      <c r="E30" s="121">
        <f t="shared" si="0"/>
        <v>97</v>
      </c>
      <c r="F30" s="66" t="str">
        <f>$A$6&amp;$A$30</f>
        <v>006008</v>
      </c>
      <c r="G30" s="116" t="s">
        <v>34</v>
      </c>
      <c r="H30" s="59"/>
      <c r="I30" s="121">
        <v>97</v>
      </c>
      <c r="J30" s="66" t="str">
        <f>$A$6&amp;$A$30</f>
        <v>006008</v>
      </c>
      <c r="K30" s="116" t="s">
        <v>34</v>
      </c>
      <c r="L30" s="59">
        <f>IF(AND(E30&lt;&gt;0,'T18'!$T$16=0,'T18'!$AR$73&lt;&gt;0),"ATTENZIONE! NON E' STATA DICHIARATA L'AREA DI INTERVENTO IN T18","")</f>
      </c>
    </row>
    <row r="31" spans="1:12" s="6" customFormat="1" ht="15.75" hidden="1">
      <c r="A31" s="15" t="str">
        <f>'T18'!A17</f>
        <v>009</v>
      </c>
      <c r="B31" s="173" t="str">
        <f>'T18'!B17</f>
        <v>SERVIZI INFORMATIVI</v>
      </c>
      <c r="C31" s="87"/>
      <c r="D31" s="8"/>
      <c r="E31" s="121">
        <f t="shared" si="0"/>
        <v>0</v>
      </c>
      <c r="F31" s="66" t="str">
        <f>$A$6&amp;$A$31</f>
        <v>006009</v>
      </c>
      <c r="G31" s="116" t="s">
        <v>34</v>
      </c>
      <c r="H31" s="59"/>
      <c r="I31" s="121"/>
      <c r="J31" s="66" t="str">
        <f>$A$6&amp;$A$32</f>
        <v>006010</v>
      </c>
      <c r="K31" s="116" t="s">
        <v>45</v>
      </c>
      <c r="L31" s="59">
        <f>IF(AND(E31&lt;&gt;0,'T18'!$T$18=0,'T18'!$AR$73&lt;&gt;0),"ATTENZIONE! NON E' STATA DICHIARATA L'AREA DI INTERVENTO IN T18","")</f>
      </c>
    </row>
    <row r="32" spans="1:12" s="6" customFormat="1" ht="15.75" hidden="1">
      <c r="A32" s="179" t="str">
        <f>'T18'!A18</f>
        <v>010</v>
      </c>
      <c r="B32" s="174" t="str">
        <f>'T18'!B18</f>
        <v>SERVIZI STATISTICI</v>
      </c>
      <c r="C32" s="87"/>
      <c r="D32" s="8"/>
      <c r="E32" s="121">
        <f t="shared" si="0"/>
        <v>0</v>
      </c>
      <c r="F32" s="66" t="str">
        <f>$A$6&amp;$A$32</f>
        <v>006010</v>
      </c>
      <c r="G32" s="116" t="s">
        <v>34</v>
      </c>
      <c r="H32" s="59"/>
      <c r="I32" s="121"/>
      <c r="J32" s="66" t="str">
        <f>$A$6&amp;$A$32</f>
        <v>006010</v>
      </c>
      <c r="K32" s="116" t="s">
        <v>46</v>
      </c>
      <c r="L32" s="59">
        <f>IF(AND(E32&lt;&gt;0,'T18'!$T$18=0,'T18'!$AR$73&lt;&gt;0),"ATTENZIONE! NON E' STATA DICHIARATA L'AREA DI INTERVENTO IN T18","")</f>
      </c>
    </row>
    <row r="33" spans="1:12" s="6" customFormat="1" ht="15" customHeight="1" hidden="1">
      <c r="A33" s="177"/>
      <c r="C33" s="15"/>
      <c r="E33" s="121">
        <f t="shared" si="0"/>
        <v>0</v>
      </c>
      <c r="F33" s="66" t="str">
        <f>$A$6&amp;$A$32</f>
        <v>006010</v>
      </c>
      <c r="G33" s="116" t="s">
        <v>153</v>
      </c>
      <c r="H33" s="59"/>
      <c r="I33" s="121"/>
      <c r="J33" s="66" t="str">
        <f>$A$6&amp;$A$32</f>
        <v>006010</v>
      </c>
      <c r="K33" s="116" t="s">
        <v>153</v>
      </c>
      <c r="L33" s="59">
        <f>IF(AND(E33&lt;&gt;0,'T18'!$T$18=0,'T18'!$AR$73&lt;&gt;0),"ATTENZIONE! NON E' STATA DICHIARATA L'AREA DI INTERVENTO IN T18","")</f>
      </c>
    </row>
    <row r="34" spans="1:12" s="6" customFormat="1" ht="15" customHeight="1" hidden="1">
      <c r="A34" s="178"/>
      <c r="B34" s="166"/>
      <c r="C34" s="15"/>
      <c r="E34" s="121">
        <f t="shared" si="0"/>
        <v>0</v>
      </c>
      <c r="F34" s="66" t="str">
        <f>$A$6&amp;$A$32</f>
        <v>006010</v>
      </c>
      <c r="G34" s="116" t="s">
        <v>156</v>
      </c>
      <c r="H34" s="59"/>
      <c r="I34" s="121"/>
      <c r="J34" s="66" t="str">
        <f>$A$6&amp;$A$32</f>
        <v>006010</v>
      </c>
      <c r="K34" s="116" t="s">
        <v>156</v>
      </c>
      <c r="L34" s="59">
        <f>IF(AND(E34&lt;&gt;0,'T18'!$T$18=0,'T18'!$AR$73&lt;&gt;0),"ATTENZIONE! NON E' STATA DICHIARATA L'AREA DI INTERVENTO IN T18","")</f>
      </c>
    </row>
    <row r="35" spans="1:12" s="6" customFormat="1" ht="24" customHeight="1" hidden="1">
      <c r="A35" s="9" t="str">
        <f>'T18'!B19</f>
        <v>007</v>
      </c>
      <c r="B35" s="243" t="str">
        <f>'T18'!C19</f>
        <v>ORGANIZZAZIONE DEI SERVIZI PUBBLICI DI INTERESSE GENERALE DI AMBITO COMUNALE, IVI COMPRESI I SERVIZI DI TRASPORTO</v>
      </c>
      <c r="C35" s="243"/>
      <c r="D35" s="243"/>
      <c r="E35" s="244"/>
      <c r="F35" s="66"/>
      <c r="G35" s="116"/>
      <c r="H35" s="59"/>
      <c r="I35" s="167"/>
      <c r="J35" s="66"/>
      <c r="K35" s="116"/>
      <c r="L35" s="59">
        <f>IF(AND(E35&lt;&gt;0,'T18'!$T$18=0,'T18'!$AR$73&lt;&gt;0),"ATTENZIONE! NON E' STATA DICHIARATA L'AREA DI INTERVENTO IN T18","")</f>
      </c>
    </row>
    <row r="36" spans="1:12" s="6" customFormat="1" ht="15.75" hidden="1">
      <c r="A36" s="128" t="str">
        <f>'T18'!A20</f>
        <v>001</v>
      </c>
      <c r="B36" s="152" t="str">
        <f>'T18'!B20</f>
        <v>TRASPORTO PUBBLICO FERROVIARIO</v>
      </c>
      <c r="C36" s="87">
        <v>1</v>
      </c>
      <c r="D36" s="17" t="s">
        <v>181</v>
      </c>
      <c r="E36" s="123"/>
      <c r="F36" s="66" t="str">
        <f>$A$35&amp;$A$36</f>
        <v>007001</v>
      </c>
      <c r="G36" s="116" t="s">
        <v>34</v>
      </c>
      <c r="H36" s="59"/>
      <c r="I36" s="123"/>
      <c r="J36" s="66" t="str">
        <f>$A$35&amp;$A$36</f>
        <v>007001</v>
      </c>
      <c r="K36" s="116" t="s">
        <v>34</v>
      </c>
      <c r="L36" s="59">
        <f>IF(AND(E36&lt;&gt;0,'T18'!$T$18=0,'T18'!$AR$73&lt;&gt;0),"ATTENZIONE! NON E' STATA DICHIARATA L'AREA DI INTERVENTO IN T18","")</f>
      </c>
    </row>
    <row r="37" spans="1:12" s="6" customFormat="1" ht="15.75" hidden="1">
      <c r="A37" s="128" t="str">
        <f>'T18'!A21</f>
        <v>002</v>
      </c>
      <c r="B37" s="152" t="str">
        <f>'T18'!B21</f>
        <v>TRASPORTO PUBBLICO SU STRADA</v>
      </c>
      <c r="C37" s="87">
        <v>1</v>
      </c>
      <c r="D37" s="17" t="s">
        <v>97</v>
      </c>
      <c r="E37" s="123"/>
      <c r="F37" s="66" t="str">
        <f>$A$35&amp;$A$37</f>
        <v>007002</v>
      </c>
      <c r="G37" s="116" t="s">
        <v>34</v>
      </c>
      <c r="H37" s="59"/>
      <c r="I37" s="123"/>
      <c r="J37" s="66" t="str">
        <f>$A$35&amp;$A$37</f>
        <v>007002</v>
      </c>
      <c r="K37" s="116" t="s">
        <v>34</v>
      </c>
      <c r="L37" s="59">
        <f>IF(AND(E37&lt;&gt;0,'T18'!$T$18=0,'T18'!$AR$73&lt;&gt;0),"ATTENZIONE! NON E' STATA DICHIARATA L'AREA DI INTERVENTO IN T18","")</f>
      </c>
    </row>
    <row r="38" spans="1:12" s="6" customFormat="1" ht="15.75" hidden="1">
      <c r="A38" s="128" t="str">
        <f>'T18'!A22</f>
        <v>003</v>
      </c>
      <c r="B38" s="152" t="str">
        <f>'T18'!B22</f>
        <v>TRASPORTO PUBBLICO PER VIE D'ACQUA</v>
      </c>
      <c r="C38" s="87">
        <v>1</v>
      </c>
      <c r="D38" s="17" t="s">
        <v>182</v>
      </c>
      <c r="E38" s="123"/>
      <c r="F38" s="66" t="str">
        <f>$A$35&amp;$A$38</f>
        <v>007003</v>
      </c>
      <c r="G38" s="116" t="s">
        <v>34</v>
      </c>
      <c r="H38" s="59"/>
      <c r="I38" s="123"/>
      <c r="J38" s="66" t="str">
        <f>$A$35&amp;$A$38</f>
        <v>007003</v>
      </c>
      <c r="K38" s="116" t="s">
        <v>34</v>
      </c>
      <c r="L38" s="59">
        <f>IF(AND(E38&lt;&gt;0,'T18'!$T$18=0,'T18'!$AR$73&lt;&gt;0),"ATTENZIONE! NON E' STATA DICHIARATA L'AREA DI INTERVENTO IN T18","")</f>
      </c>
    </row>
    <row r="39" spans="1:12" s="6" customFormat="1" ht="28.5" customHeight="1" hidden="1">
      <c r="A39" s="9" t="str">
        <f>'T18'!B23</f>
        <v>008</v>
      </c>
      <c r="B39" s="243" t="str">
        <f>'T18'!C23</f>
        <v>CATASTO, AD ECCEZIONE DELLE FUNZIONI MANTENUTE ALLO STATO DALLA NORMATIVA VIGENTE</v>
      </c>
      <c r="C39" s="243"/>
      <c r="D39" s="243"/>
      <c r="E39" s="244"/>
      <c r="F39" s="66"/>
      <c r="G39" s="116"/>
      <c r="H39" s="59"/>
      <c r="I39" s="168"/>
      <c r="J39" s="66"/>
      <c r="K39" s="116"/>
      <c r="L39" s="59"/>
    </row>
    <row r="40" spans="1:12" s="6" customFormat="1" ht="20.25" customHeight="1" hidden="1">
      <c r="A40" s="251" t="str">
        <f>'T18'!A24</f>
        <v>001</v>
      </c>
      <c r="B40" s="252" t="str">
        <f>'T18'!B24</f>
        <v>VERIFICHE CATASTALI E TRIBUTARIE</v>
      </c>
      <c r="C40" s="15">
        <v>1</v>
      </c>
      <c r="D40" s="16" t="s">
        <v>183</v>
      </c>
      <c r="E40" s="121">
        <f>ROUND(I40,0)</f>
        <v>0</v>
      </c>
      <c r="F40" s="66" t="str">
        <f>$A$39&amp;$A$40</f>
        <v>008001</v>
      </c>
      <c r="G40" s="116" t="s">
        <v>34</v>
      </c>
      <c r="H40" s="59"/>
      <c r="I40" s="121"/>
      <c r="J40" s="66" t="str">
        <f>$A$39&amp;$A$40</f>
        <v>008001</v>
      </c>
      <c r="K40" s="116" t="s">
        <v>34</v>
      </c>
      <c r="L40" s="59">
        <f>IF(AND(E40&lt;&gt;0,'T18'!$T$24=0,'T18'!$AR$73&lt;&gt;0),"ATTENZIONE! NON E' STATA DICHIARATA L'AREA DI INTERVENTO IN T18","")</f>
      </c>
    </row>
    <row r="41" spans="1:12" s="6" customFormat="1" ht="22.5" hidden="1">
      <c r="A41" s="246"/>
      <c r="B41" s="253"/>
      <c r="C41" s="15">
        <v>2</v>
      </c>
      <c r="D41" s="16" t="s">
        <v>184</v>
      </c>
      <c r="E41" s="121">
        <f>ROUND(I41,0)</f>
        <v>0</v>
      </c>
      <c r="F41" s="66" t="str">
        <f>$A$39&amp;$A$40</f>
        <v>008001</v>
      </c>
      <c r="G41" s="116" t="s">
        <v>35</v>
      </c>
      <c r="H41" s="59"/>
      <c r="I41" s="121"/>
      <c r="J41" s="66" t="str">
        <f>$A$39&amp;$A$40</f>
        <v>008001</v>
      </c>
      <c r="K41" s="116" t="s">
        <v>35</v>
      </c>
      <c r="L41" s="59">
        <f>IF(AND(E41&lt;&gt;0,'T18'!$T$24=0,'T18'!$AR$73&lt;&gt;0),"ATTENZIONE! NON E' STATA DICHIARATA L'AREA DI INTERVENTO IN T18","")</f>
      </c>
    </row>
    <row r="42" spans="1:12" s="6" customFormat="1" ht="15.75" hidden="1">
      <c r="A42" s="247"/>
      <c r="B42" s="254"/>
      <c r="C42" s="15">
        <v>3</v>
      </c>
      <c r="D42" s="16" t="s">
        <v>185</v>
      </c>
      <c r="E42" s="121">
        <f>ROUND(I42,0)</f>
        <v>0</v>
      </c>
      <c r="F42" s="66" t="str">
        <f>$A$39&amp;$A$40</f>
        <v>008001</v>
      </c>
      <c r="G42" s="116" t="s">
        <v>36</v>
      </c>
      <c r="H42" s="59"/>
      <c r="I42" s="121"/>
      <c r="J42" s="66" t="str">
        <f>$A$39&amp;$A$40</f>
        <v>008001</v>
      </c>
      <c r="K42" s="116" t="s">
        <v>36</v>
      </c>
      <c r="L42" s="59">
        <f>IF(AND(E42&lt;&gt;0,'T18'!$T$24=0,'T18'!$AR$73&lt;&gt;0),"ATTENZIONE! NON E' STATA DICHIARATA L'AREA DI INTERVENTO IN T18","")</f>
      </c>
    </row>
    <row r="43" spans="1:12" s="6" customFormat="1" ht="33" customHeight="1">
      <c r="A43" s="9" t="str">
        <f>'T18'!B25</f>
        <v>009</v>
      </c>
      <c r="B43" s="243" t="str">
        <f>'T18'!C25</f>
        <v>PIANIFICAZIONE URBANISTICA ED EDILIZIA DI AMBITO COMUNALE NONCHÉ  PARTECIPAZIONE ALLA PIANIFICAZIONE TERRITORIALE DI LIVELLO SOVRACOMUNALE</v>
      </c>
      <c r="C43" s="243"/>
      <c r="D43" s="243"/>
      <c r="E43" s="244"/>
      <c r="F43" s="66"/>
      <c r="G43" s="116"/>
      <c r="H43" s="59"/>
      <c r="I43" s="168"/>
      <c r="J43" s="66"/>
      <c r="K43" s="116"/>
      <c r="L43" s="59"/>
    </row>
    <row r="44" spans="1:12" s="5" customFormat="1" ht="30" customHeight="1">
      <c r="A44" s="251" t="str">
        <f>'T18'!A26</f>
        <v>001</v>
      </c>
      <c r="B44" s="252" t="str">
        <f>'T18'!B26</f>
        <v>URBANISTICA E PROGRAMMAZIONE DEL TERRITORIO</v>
      </c>
      <c r="C44" s="15">
        <v>1</v>
      </c>
      <c r="D44" s="16" t="s">
        <v>91</v>
      </c>
      <c r="E44" s="121">
        <f aca="true" t="shared" si="3" ref="E44:E52">ROUND(I44,0)</f>
        <v>1</v>
      </c>
      <c r="F44" s="66" t="str">
        <f>$A$43&amp;$A$44</f>
        <v>009001</v>
      </c>
      <c r="G44" s="116" t="s">
        <v>34</v>
      </c>
      <c r="H44" s="59"/>
      <c r="I44" s="121">
        <v>1</v>
      </c>
      <c r="J44" s="66" t="str">
        <f>$A$43&amp;$A$44</f>
        <v>009001</v>
      </c>
      <c r="K44" s="116" t="s">
        <v>34</v>
      </c>
      <c r="L44" s="59">
        <f>IF(AND(E44&lt;&gt;0,'T18'!$T$26=0,'T18'!$AR$73&lt;&gt;0),"ATTENZIONE! NON E' STATA DICHIARATA L'AREA DI INTERVENTO IN T18","")</f>
      </c>
    </row>
    <row r="45" spans="1:12" s="5" customFormat="1" ht="15" hidden="1">
      <c r="A45" s="246"/>
      <c r="B45" s="253"/>
      <c r="C45" s="15">
        <v>2</v>
      </c>
      <c r="D45" s="17" t="s">
        <v>93</v>
      </c>
      <c r="E45" s="121">
        <f t="shared" si="3"/>
        <v>0</v>
      </c>
      <c r="F45" s="66" t="str">
        <f>$A$43&amp;$A$44</f>
        <v>009001</v>
      </c>
      <c r="G45" s="116" t="s">
        <v>35</v>
      </c>
      <c r="H45" s="59"/>
      <c r="I45" s="121"/>
      <c r="J45" s="66" t="str">
        <f>$A$43&amp;$A$44</f>
        <v>009001</v>
      </c>
      <c r="K45" s="116" t="s">
        <v>35</v>
      </c>
      <c r="L45" s="59">
        <f>IF(AND(E45&lt;&gt;0,'T18'!$T$26=0,'T18'!$AR$73&lt;&gt;0),"ATTENZIONE! NON E' STATA DICHIARATA L'AREA DI INTERVENTO IN T18","")</f>
      </c>
    </row>
    <row r="46" spans="1:12" s="5" customFormat="1" ht="15" hidden="1">
      <c r="A46" s="246"/>
      <c r="B46" s="253"/>
      <c r="C46" s="15">
        <v>3</v>
      </c>
      <c r="D46" s="17" t="s">
        <v>92</v>
      </c>
      <c r="E46" s="121">
        <f t="shared" si="3"/>
        <v>0</v>
      </c>
      <c r="F46" s="66" t="str">
        <f>$A$43&amp;$A$44</f>
        <v>009001</v>
      </c>
      <c r="G46" s="116" t="s">
        <v>36</v>
      </c>
      <c r="H46" s="59"/>
      <c r="I46" s="121"/>
      <c r="J46" s="66" t="str">
        <f>$A$43&amp;$A$44</f>
        <v>009001</v>
      </c>
      <c r="K46" s="116" t="s">
        <v>36</v>
      </c>
      <c r="L46" s="59">
        <f>IF(AND(E46&lt;&gt;0,'T18'!$T$26=0,'T18'!$AR$73&lt;&gt;0),"ATTENZIONE! NON E' STATA DICHIARATA L'AREA DI INTERVENTO IN T18","")</f>
      </c>
    </row>
    <row r="47" spans="1:12" s="6" customFormat="1" ht="15.75">
      <c r="A47" s="251" t="str">
        <f>'T18'!A27</f>
        <v>002</v>
      </c>
      <c r="B47" s="259" t="str">
        <f>'T18'!B27</f>
        <v>EDILIZIA RESIDENZIALE PUBBLICA E LOCALE;PIANO DI EDILIZIA ECONOMICO-POPOLARE</v>
      </c>
      <c r="C47" s="15">
        <v>1</v>
      </c>
      <c r="D47" s="16" t="s">
        <v>106</v>
      </c>
      <c r="E47" s="121">
        <f t="shared" si="3"/>
        <v>1</v>
      </c>
      <c r="F47" s="66" t="str">
        <f>$A$43&amp;$A$47</f>
        <v>009002</v>
      </c>
      <c r="G47" s="116" t="s">
        <v>34</v>
      </c>
      <c r="H47" s="59"/>
      <c r="I47" s="121">
        <v>1</v>
      </c>
      <c r="J47" s="66" t="str">
        <f>$A$43&amp;$A$47</f>
        <v>009002</v>
      </c>
      <c r="K47" s="116" t="s">
        <v>34</v>
      </c>
      <c r="L47" s="59">
        <f>IF(AND(E47&lt;&gt;0,'T18'!$T$27=0,'T18'!$AR$73&lt;&gt;0),"ATTENZIONE! NON E' STATA DICHIARATA L'AREA DI INTERVENTO IN T18","")</f>
      </c>
    </row>
    <row r="48" spans="1:12" s="6" customFormat="1" ht="15.75">
      <c r="A48" s="246"/>
      <c r="B48" s="249"/>
      <c r="C48" s="15">
        <v>2</v>
      </c>
      <c r="D48" s="16" t="s">
        <v>186</v>
      </c>
      <c r="E48" s="121">
        <f>ROUND(I48,0)</f>
        <v>0</v>
      </c>
      <c r="F48" s="66" t="str">
        <f>$A$43&amp;$A$47</f>
        <v>009002</v>
      </c>
      <c r="G48" s="116" t="s">
        <v>35</v>
      </c>
      <c r="H48" s="59"/>
      <c r="I48" s="121"/>
      <c r="J48" s="66" t="str">
        <f>$A$43&amp;$A$47</f>
        <v>009002</v>
      </c>
      <c r="K48" s="116" t="s">
        <v>35</v>
      </c>
      <c r="L48" s="59"/>
    </row>
    <row r="49" spans="1:12" s="6" customFormat="1" ht="15.75">
      <c r="A49" s="246"/>
      <c r="B49" s="249"/>
      <c r="C49" s="15">
        <v>3</v>
      </c>
      <c r="D49" s="16" t="s">
        <v>98</v>
      </c>
      <c r="E49" s="121">
        <f>ROUND(I49,0)</f>
        <v>0</v>
      </c>
      <c r="F49" s="66" t="str">
        <f>$A$43&amp;$A$47</f>
        <v>009002</v>
      </c>
      <c r="G49" s="116" t="s">
        <v>36</v>
      </c>
      <c r="I49" s="121"/>
      <c r="J49" s="66" t="str">
        <f>$A$43&amp;$A$47</f>
        <v>009002</v>
      </c>
      <c r="K49" s="116" t="s">
        <v>36</v>
      </c>
      <c r="L49" s="186">
        <f>IF(AND(E48&lt;&gt;0,'T18'!$T$27=0,'T18'!$AR$73&lt;&gt;0),"ATTENZIONE! NON E' STATA DICHIARATA L'AREA DI INTERVENTO IN T18","")</f>
      </c>
    </row>
    <row r="50" spans="1:11" s="6" customFormat="1" ht="15.75">
      <c r="A50" s="247"/>
      <c r="B50" s="250"/>
      <c r="C50" s="15">
        <v>4</v>
      </c>
      <c r="D50" s="16" t="s">
        <v>249</v>
      </c>
      <c r="E50" s="121">
        <f>ROUND(I50,0)</f>
        <v>0</v>
      </c>
      <c r="F50" s="66" t="str">
        <f>$A$43&amp;$A$47</f>
        <v>009002</v>
      </c>
      <c r="G50" s="116" t="s">
        <v>37</v>
      </c>
      <c r="I50" s="121"/>
      <c r="J50" s="66" t="str">
        <f>$A$43&amp;$A$47</f>
        <v>009002</v>
      </c>
      <c r="K50" s="116" t="s">
        <v>37</v>
      </c>
    </row>
    <row r="51" spans="1:12" s="5" customFormat="1" ht="15" hidden="1">
      <c r="A51" s="251" t="str">
        <f>'T18'!A28</f>
        <v>003</v>
      </c>
      <c r="B51" s="252" t="str">
        <f>'T18'!B28</f>
        <v>VIABILITA', CIRCOLAZIONE STRADALE E ILLUMINAZIONE PUBBLICA</v>
      </c>
      <c r="C51" s="15"/>
      <c r="D51" s="17"/>
      <c r="E51" s="121">
        <f t="shared" si="3"/>
        <v>0</v>
      </c>
      <c r="F51" s="66"/>
      <c r="G51" s="116"/>
      <c r="H51" s="59"/>
      <c r="I51" s="121"/>
      <c r="J51" s="66" t="str">
        <f>$A$43&amp;$A$51</f>
        <v>009003</v>
      </c>
      <c r="K51" s="116" t="s">
        <v>34</v>
      </c>
      <c r="L51" s="59">
        <f>IF(AND(E51&lt;&gt;0,'T18'!$T$28=0,'T18'!$AR$73&lt;&gt;0),"ATTENZIONE! NON E' STATA DICHIARATA L'AREA DI INTERVENTO IN T18","")</f>
      </c>
    </row>
    <row r="52" spans="1:12" s="5" customFormat="1" ht="15" hidden="1">
      <c r="A52" s="247"/>
      <c r="B52" s="254"/>
      <c r="C52" s="15"/>
      <c r="D52" s="17"/>
      <c r="E52" s="121">
        <f t="shared" si="3"/>
        <v>0</v>
      </c>
      <c r="F52" s="66"/>
      <c r="G52" s="116"/>
      <c r="H52" s="59"/>
      <c r="I52" s="121"/>
      <c r="J52" s="66" t="str">
        <f>$A$43&amp;$A$51</f>
        <v>009003</v>
      </c>
      <c r="K52" s="116" t="s">
        <v>35</v>
      </c>
      <c r="L52" s="59">
        <f>IF(AND(E52&lt;&gt;0,'T18'!$T$28=0,'T18'!$AR$73&lt;&gt;0),"ATTENZIONE! NON E' STATA DICHIARATA L'AREA DI INTERVENTO IN T18","")</f>
      </c>
    </row>
    <row r="53" spans="1:12" s="5" customFormat="1" ht="22.5">
      <c r="A53" s="251" t="str">
        <f>'T18'!A29</f>
        <v>004</v>
      </c>
      <c r="B53" s="252" t="str">
        <f>'T18'!B29</f>
        <v>UFFICIO TECNICO-SUE</v>
      </c>
      <c r="C53" s="87">
        <v>4</v>
      </c>
      <c r="D53" s="16" t="s">
        <v>214</v>
      </c>
      <c r="E53" s="123">
        <f>ROUND(I53,0)</f>
        <v>0</v>
      </c>
      <c r="F53" s="66" t="str">
        <f>$A$43&amp;$A$53</f>
        <v>009004</v>
      </c>
      <c r="G53" s="116" t="s">
        <v>37</v>
      </c>
      <c r="H53" s="59"/>
      <c r="I53" s="123"/>
      <c r="J53" s="66" t="str">
        <f>$A$43&amp;$A$53</f>
        <v>009004</v>
      </c>
      <c r="K53" s="116" t="s">
        <v>37</v>
      </c>
      <c r="L53" s="59">
        <f>IF(AND(E53&lt;&gt;0,'T18'!$T$29=0,'T18'!$AR$73&lt;&gt;0),"ATTENZIONE! NON E' STATA DICHIARATA L'AREA DI INTERVENTO IN T18","")</f>
      </c>
    </row>
    <row r="54" spans="1:12" s="5" customFormat="1" ht="15">
      <c r="A54" s="246"/>
      <c r="B54" s="253"/>
      <c r="C54" s="87">
        <v>5</v>
      </c>
      <c r="D54" s="16" t="s">
        <v>228</v>
      </c>
      <c r="E54" s="123">
        <f>ROUND(I54,0)</f>
        <v>101</v>
      </c>
      <c r="F54" s="66" t="str">
        <f>$A$43&amp;$A$53</f>
        <v>009004</v>
      </c>
      <c r="G54" s="116" t="s">
        <v>38</v>
      </c>
      <c r="H54" s="59"/>
      <c r="I54" s="123">
        <v>101</v>
      </c>
      <c r="J54" s="66" t="str">
        <f>$A$43&amp;$A$53</f>
        <v>009004</v>
      </c>
      <c r="K54" s="116" t="s">
        <v>38</v>
      </c>
      <c r="L54" s="59">
        <f>IF(AND(E54&lt;&gt;0,'T18'!$T$29=0,'T18'!$AR$73&lt;&gt;0),"ATTENZIONE! NON E' STATA DICHIARATA L'AREA DI INTERVENTO IN T18","")</f>
      </c>
    </row>
    <row r="55" spans="1:12" s="6" customFormat="1" ht="30.75" customHeight="1">
      <c r="A55" s="9" t="str">
        <f>'T18'!B30</f>
        <v>010</v>
      </c>
      <c r="B55" s="255" t="str">
        <f>'T18'!C30</f>
        <v>ATTIVITÀ, IN AMBITO COMUNALE, DI PIANIFICAZIONE DI PROTEZIONE CIVILE E DI COORDINAMENTO DEI PRIMI SOCCORSI </v>
      </c>
      <c r="C55" s="256"/>
      <c r="D55" s="256"/>
      <c r="E55" s="257"/>
      <c r="F55" s="66"/>
      <c r="G55" s="116"/>
      <c r="H55" s="59"/>
      <c r="I55" s="168"/>
      <c r="J55" s="66"/>
      <c r="K55" s="116"/>
      <c r="L55" s="59"/>
    </row>
    <row r="56" spans="1:12" s="6" customFormat="1" ht="15.75">
      <c r="A56" s="242" t="str">
        <f>'T18'!A31</f>
        <v>001</v>
      </c>
      <c r="B56" s="241" t="str">
        <f>'T18'!B31</f>
        <v>SERVIZI DI PROTEZIONE CIVILE</v>
      </c>
      <c r="C56" s="15">
        <v>1</v>
      </c>
      <c r="D56" s="16" t="s">
        <v>187</v>
      </c>
      <c r="E56" s="121">
        <f>ROUND(I56,0)</f>
        <v>0</v>
      </c>
      <c r="F56" s="66" t="str">
        <f>$A$55&amp;$A$56</f>
        <v>010001</v>
      </c>
      <c r="G56" s="116" t="s">
        <v>34</v>
      </c>
      <c r="H56" s="59"/>
      <c r="I56" s="121"/>
      <c r="J56" s="66" t="str">
        <f>$A$55&amp;$A$56</f>
        <v>010001</v>
      </c>
      <c r="K56" s="116" t="s">
        <v>34</v>
      </c>
      <c r="L56" s="59">
        <f>IF(AND(E56&lt;&gt;0,'T18'!$T$31=0,'T18'!$AR$73&lt;&gt;0),"ATTENZIONE! NON E' STATA DICHIARATA L'AREA DI INTERVENTO IN T18","")</f>
      </c>
    </row>
    <row r="57" spans="1:12" s="5" customFormat="1" ht="15">
      <c r="A57" s="242"/>
      <c r="B57" s="241"/>
      <c r="C57" s="15">
        <v>2</v>
      </c>
      <c r="D57" s="16" t="s">
        <v>188</v>
      </c>
      <c r="E57" s="121">
        <f>ROUND(I57,0)</f>
        <v>0</v>
      </c>
      <c r="F57" s="66" t="str">
        <f>$A$55&amp;$A$56</f>
        <v>010001</v>
      </c>
      <c r="G57" s="116" t="s">
        <v>35</v>
      </c>
      <c r="H57" s="59"/>
      <c r="I57" s="121"/>
      <c r="J57" s="66" t="str">
        <f>$A$55&amp;$A$56</f>
        <v>010001</v>
      </c>
      <c r="K57" s="116" t="s">
        <v>35</v>
      </c>
      <c r="L57" s="59">
        <f>IF(AND(E57&lt;&gt;0,'T18'!$T$31=0,'T18'!$AR$73&lt;&gt;0),"ATTENZIONE! NON E' STATA DICHIARATA L'AREA DI INTERVENTO IN T18","")</f>
      </c>
    </row>
    <row r="58" spans="1:12" s="6" customFormat="1" ht="15.75">
      <c r="A58" s="242" t="str">
        <f>'T18'!A32</f>
        <v>002</v>
      </c>
      <c r="B58" s="241" t="str">
        <f>'T18'!B32</f>
        <v>INTERVENTI A SEGUITO DI CALAMITA' NATURALI</v>
      </c>
      <c r="C58" s="15">
        <v>1</v>
      </c>
      <c r="D58" s="16" t="s">
        <v>189</v>
      </c>
      <c r="E58" s="121">
        <f>ROUND(I58,0)</f>
        <v>0</v>
      </c>
      <c r="F58" s="66" t="str">
        <f>$A$55&amp;$A$58</f>
        <v>010002</v>
      </c>
      <c r="G58" s="116" t="s">
        <v>34</v>
      </c>
      <c r="H58" s="59"/>
      <c r="I58" s="121"/>
      <c r="J58" s="66" t="str">
        <f>$A$55&amp;$A$58</f>
        <v>010002</v>
      </c>
      <c r="K58" s="116" t="s">
        <v>34</v>
      </c>
      <c r="L58" s="59">
        <f>IF(AND(E58&lt;&gt;0,'T18'!$T$32=0,'T18'!$AR$73&lt;&gt;0),"ATTENZIONE! NON E' STATA DICHIARATA L'AREA DI INTERVENTO IN T18","")</f>
      </c>
    </row>
    <row r="59" spans="1:12" s="5" customFormat="1" ht="15">
      <c r="A59" s="242"/>
      <c r="B59" s="241"/>
      <c r="C59" s="15">
        <v>2</v>
      </c>
      <c r="D59" s="16" t="s">
        <v>190</v>
      </c>
      <c r="E59" s="121">
        <f>ROUND(I59,0)</f>
        <v>0</v>
      </c>
      <c r="F59" s="66" t="str">
        <f>$A$55&amp;$A$58</f>
        <v>010002</v>
      </c>
      <c r="G59" s="116" t="s">
        <v>35</v>
      </c>
      <c r="H59" s="59"/>
      <c r="I59" s="121"/>
      <c r="J59" s="66" t="str">
        <f>$A$55&amp;$A$58</f>
        <v>010002</v>
      </c>
      <c r="K59" s="116" t="s">
        <v>35</v>
      </c>
      <c r="L59" s="59">
        <f>IF(AND(E59&lt;&gt;0,'T18'!$T$32=0,'T18'!$AR$73&lt;&gt;0),"ATTENZIONE! NON E' STATA DICHIARATA L'AREA DI INTERVENTO IN T18","")</f>
      </c>
    </row>
    <row r="60" spans="1:12" s="6" customFormat="1" ht="51" customHeight="1">
      <c r="A60" s="141" t="str">
        <f>'T18'!B33</f>
        <v>011</v>
      </c>
      <c r="B60" s="255" t="str">
        <f>'T18'!C33</f>
        <v>ORGANIZZAZIONE E GESTIONE DEI SERVIZI DI RACCOLTA, AVVIO A SMALTIMENTO E RECUPERO DEI RIFIUTI URBANI E  RISCOSSIONE DEI RELATIVI TRIBUTI; PROMOZIONE E GESTIONE DELLA TUTELA AMBIENTALE </v>
      </c>
      <c r="C60" s="256"/>
      <c r="D60" s="256"/>
      <c r="E60" s="257"/>
      <c r="F60" s="66"/>
      <c r="G60" s="116"/>
      <c r="H60" s="59"/>
      <c r="I60" s="168"/>
      <c r="J60" s="66"/>
      <c r="K60" s="116"/>
      <c r="L60" s="59"/>
    </row>
    <row r="61" spans="1:12" s="6" customFormat="1" ht="15.75" hidden="1">
      <c r="A61" s="242" t="str">
        <f>'T18'!A34</f>
        <v>001</v>
      </c>
      <c r="B61" s="241" t="str">
        <f>'T18'!B34</f>
        <v>PROTEZIONE DELLE BIODIVERSITA' E DEI BENI PAESAGGISTICI</v>
      </c>
      <c r="C61" s="15"/>
      <c r="D61" s="180"/>
      <c r="E61" s="121">
        <f aca="true" t="shared" si="4" ref="E61:E69">ROUND(I61,0)</f>
        <v>0</v>
      </c>
      <c r="F61" s="66" t="str">
        <f>$A$60&amp;$A$61</f>
        <v>011001</v>
      </c>
      <c r="G61" s="116" t="s">
        <v>34</v>
      </c>
      <c r="H61" s="59"/>
      <c r="I61" s="121"/>
      <c r="J61" s="66" t="str">
        <f>$A$60&amp;$A$61</f>
        <v>011001</v>
      </c>
      <c r="K61" s="116" t="s">
        <v>34</v>
      </c>
      <c r="L61" s="59">
        <f>IF(AND(E61&lt;&gt;0,'T18'!$T$34=0,'T18'!$AR$73&lt;&gt;0),"ATTENZIONE! NON E' STATA DICHIARATA L'AREA DI INTERVENTO IN T18","")</f>
      </c>
    </row>
    <row r="62" spans="1:12" s="6" customFormat="1" ht="15.75" hidden="1">
      <c r="A62" s="242"/>
      <c r="B62" s="241"/>
      <c r="C62" s="15"/>
      <c r="D62" s="180"/>
      <c r="E62" s="121">
        <f t="shared" si="4"/>
        <v>0</v>
      </c>
      <c r="F62" s="66" t="str">
        <f>$A$60&amp;$A$61</f>
        <v>011001</v>
      </c>
      <c r="G62" s="116" t="s">
        <v>35</v>
      </c>
      <c r="H62" s="59"/>
      <c r="I62" s="121"/>
      <c r="J62" s="66" t="str">
        <f>$A$60&amp;$A$61</f>
        <v>011001</v>
      </c>
      <c r="K62" s="116" t="s">
        <v>35</v>
      </c>
      <c r="L62" s="59">
        <f>IF(AND(E62&lt;&gt;0,'T18'!$T$34=0,'T18'!$AR$73&lt;&gt;0),"ATTENZIONE! NON E' STATA DICHIARATA L'AREA DI INTERVENTO IN T18","")</f>
      </c>
    </row>
    <row r="63" spans="1:12" s="6" customFormat="1" ht="15.75">
      <c r="A63" s="242" t="str">
        <f>'T18'!A35</f>
        <v>002</v>
      </c>
      <c r="B63" s="241" t="str">
        <f>'T18'!B35</f>
        <v>TRATTAMENTO DEI  RIFIUTI</v>
      </c>
      <c r="C63" s="15">
        <v>1</v>
      </c>
      <c r="D63" s="17" t="s">
        <v>99</v>
      </c>
      <c r="E63" s="121">
        <f t="shared" si="4"/>
        <v>0</v>
      </c>
      <c r="F63" s="66" t="str">
        <f>$A$60&amp;$A$63</f>
        <v>011002</v>
      </c>
      <c r="G63" s="116" t="s">
        <v>34</v>
      </c>
      <c r="H63" s="59"/>
      <c r="I63" s="121"/>
      <c r="J63" s="66" t="str">
        <f>$A$60&amp;$A$63</f>
        <v>011002</v>
      </c>
      <c r="K63" s="116" t="s">
        <v>34</v>
      </c>
      <c r="L63" s="59">
        <f>IF(AND(E63&lt;&gt;0,'T18'!$T$35=0,'T18'!$AR$73&lt;&gt;0),"ATTENZIONE! NON E' STATA DICHIARATA L'AREA DI INTERVENTO IN T18","")</f>
      </c>
    </row>
    <row r="64" spans="1:12" s="6" customFormat="1" ht="15.75">
      <c r="A64" s="242"/>
      <c r="B64" s="241"/>
      <c r="C64" s="15">
        <v>2</v>
      </c>
      <c r="D64" s="17" t="s">
        <v>100</v>
      </c>
      <c r="E64" s="121">
        <f t="shared" si="4"/>
        <v>0</v>
      </c>
      <c r="F64" s="66" t="str">
        <f>$A$60&amp;$A$63</f>
        <v>011002</v>
      </c>
      <c r="G64" s="116" t="s">
        <v>35</v>
      </c>
      <c r="H64" s="59"/>
      <c r="I64" s="121"/>
      <c r="J64" s="66" t="str">
        <f>$A$60&amp;$A$63</f>
        <v>011002</v>
      </c>
      <c r="K64" s="116" t="s">
        <v>35</v>
      </c>
      <c r="L64" s="59">
        <f>IF(AND(E64&lt;&gt;0,'T18'!$T$35=0,'T18'!$AR$73&lt;&gt;0),"ATTENZIONE! NON E' STATA DICHIARATA L'AREA DI INTERVENTO IN T18","")</f>
      </c>
    </row>
    <row r="65" spans="1:12" s="6" customFormat="1" ht="15.75">
      <c r="A65" s="242"/>
      <c r="B65" s="241"/>
      <c r="C65" s="15">
        <v>3</v>
      </c>
      <c r="D65" s="17" t="s">
        <v>191</v>
      </c>
      <c r="E65" s="121">
        <f t="shared" si="4"/>
        <v>0</v>
      </c>
      <c r="F65" s="66" t="str">
        <f>$A$60&amp;$A$63</f>
        <v>011002</v>
      </c>
      <c r="G65" s="116" t="s">
        <v>36</v>
      </c>
      <c r="H65" s="59"/>
      <c r="I65" s="121"/>
      <c r="J65" s="66" t="str">
        <f>$A$60&amp;$A$63</f>
        <v>011002</v>
      </c>
      <c r="K65" s="116" t="s">
        <v>36</v>
      </c>
      <c r="L65" s="59">
        <f>IF(AND(E65&lt;&gt;0,'T18'!$T$35=0,'T18'!$AR$73&lt;&gt;0),"ATTENZIONE! NON E' STATA DICHIARATA L'AREA DI INTERVENTO IN T18","")</f>
      </c>
    </row>
    <row r="66" spans="3:12" s="6" customFormat="1" ht="15" customHeight="1" hidden="1">
      <c r="C66" s="15">
        <v>1</v>
      </c>
      <c r="D66" s="17" t="s">
        <v>192</v>
      </c>
      <c r="E66" s="121">
        <f t="shared" si="4"/>
        <v>0</v>
      </c>
      <c r="F66" s="66" t="str">
        <f>$A$60&amp;$A$67</f>
        <v>011003</v>
      </c>
      <c r="G66" s="116" t="s">
        <v>34</v>
      </c>
      <c r="H66" s="59"/>
      <c r="I66" s="121"/>
      <c r="J66" s="66" t="str">
        <f>$A$60&amp;$A$67</f>
        <v>011003</v>
      </c>
      <c r="K66" s="116" t="s">
        <v>34</v>
      </c>
      <c r="L66" s="59">
        <f>IF(AND(E66&lt;&gt;0,'T18'!$T$36=0,'T18'!$AR$73&lt;&gt;0),"ATTENZIONE! NON E' STATA DICHIARATA L'AREA DI INTERVENTO IN T18","")</f>
      </c>
    </row>
    <row r="67" spans="1:12" s="6" customFormat="1" ht="15.75">
      <c r="A67" s="23" t="str">
        <f>'T18'!A36</f>
        <v>003</v>
      </c>
      <c r="B67" s="170" t="str">
        <f>'T18'!B36</f>
        <v>SERVIZIO IDIRICO INTEGRATO</v>
      </c>
      <c r="C67" s="15">
        <v>2</v>
      </c>
      <c r="D67" s="17" t="s">
        <v>193</v>
      </c>
      <c r="E67" s="121">
        <f t="shared" si="4"/>
        <v>0</v>
      </c>
      <c r="F67" s="66" t="str">
        <f>$A$60&amp;$A$67</f>
        <v>011003</v>
      </c>
      <c r="G67" s="116" t="s">
        <v>35</v>
      </c>
      <c r="H67" s="59"/>
      <c r="I67" s="121"/>
      <c r="J67" s="66" t="str">
        <f>$A$60&amp;$A$67</f>
        <v>011003</v>
      </c>
      <c r="K67" s="116" t="s">
        <v>35</v>
      </c>
      <c r="L67" s="59">
        <f>IF(AND(E67&lt;&gt;0,'T18'!$T$36=0,'T18'!$AR$73&lt;&gt;0),"ATTENZIONE! NON E' STATA DICHIARATA L'AREA DI INTERVENTO IN T18","")</f>
      </c>
    </row>
    <row r="68" spans="1:12" s="6" customFormat="1" ht="15.75" hidden="1">
      <c r="A68" s="169"/>
      <c r="B68" s="171"/>
      <c r="C68" s="15">
        <v>3</v>
      </c>
      <c r="D68" s="17" t="s">
        <v>194</v>
      </c>
      <c r="E68" s="121">
        <f t="shared" si="4"/>
        <v>0</v>
      </c>
      <c r="F68" s="66" t="str">
        <f>$A$60&amp;$A$67</f>
        <v>011003</v>
      </c>
      <c r="G68" s="116" t="s">
        <v>36</v>
      </c>
      <c r="H68" s="59"/>
      <c r="I68" s="121"/>
      <c r="J68" s="66" t="str">
        <f>$A$60&amp;$A$67</f>
        <v>011003</v>
      </c>
      <c r="K68" s="116" t="s">
        <v>36</v>
      </c>
      <c r="L68" s="59">
        <f>IF(AND(E68&lt;&gt;0,'T18'!$T$36=0,'T18'!$AR$73&lt;&gt;0),"ATTENZIONE! NON E' STATA DICHIARATA L'AREA DI INTERVENTO IN T18","")</f>
      </c>
    </row>
    <row r="69" spans="1:12" s="6" customFormat="1" ht="22.5" hidden="1">
      <c r="A69" s="23" t="str">
        <f>'T18'!A37</f>
        <v>004</v>
      </c>
      <c r="B69" s="153" t="str">
        <f>'T18'!B37</f>
        <v>QUALITA' DELL'ARIA E RIDUZIONE DELL'INQUINAMENTO</v>
      </c>
      <c r="C69" s="15">
        <v>1</v>
      </c>
      <c r="D69" s="17" t="s">
        <v>195</v>
      </c>
      <c r="E69" s="121">
        <f t="shared" si="4"/>
        <v>0</v>
      </c>
      <c r="F69" s="66" t="str">
        <f>$A$60&amp;$A$69</f>
        <v>011004</v>
      </c>
      <c r="G69" s="116" t="s">
        <v>34</v>
      </c>
      <c r="H69" s="59"/>
      <c r="I69" s="121"/>
      <c r="J69" s="66" t="str">
        <f>$A$60&amp;$A$69</f>
        <v>011004</v>
      </c>
      <c r="K69" s="116" t="s">
        <v>34</v>
      </c>
      <c r="L69" s="59">
        <f>IF(AND(E69&lt;&gt;0,'T18'!$T$37=0,'T18'!$AR$73&lt;&gt;0),"ATTENZIONE! NON E' STATA DICHIARATA L'AREA DI INTERVENTO IN T18","")</f>
      </c>
    </row>
    <row r="70" spans="1:12" s="6" customFormat="1" ht="35.25" customHeight="1">
      <c r="A70" s="141" t="str">
        <f>'T18'!B38</f>
        <v>012</v>
      </c>
      <c r="B70" s="255" t="str">
        <f>'T18'!C38</f>
        <v>PROGETTAZIONE E GESTIONE DEL SISTEMA LOCALE DEI SERVIZI SOCIALI ED EROGAZIONE DELLE RELATIVE PRESTAZIONI AI CITTADINI</v>
      </c>
      <c r="C70" s="256"/>
      <c r="D70" s="256"/>
      <c r="E70" s="257"/>
      <c r="F70" s="66"/>
      <c r="G70" s="116"/>
      <c r="H70" s="59"/>
      <c r="I70" s="168"/>
      <c r="J70" s="66"/>
      <c r="K70" s="116"/>
      <c r="L70" s="59"/>
    </row>
    <row r="71" spans="1:12" s="6" customFormat="1" ht="20.25" customHeight="1">
      <c r="A71" s="262" t="str">
        <f>'T18'!A39</f>
        <v>001</v>
      </c>
      <c r="B71" s="264" t="str">
        <f>'T18'!B39</f>
        <v>INTERVENTI PER L'INFANZIA, I MINORI E GLI ASILI NIDO</v>
      </c>
      <c r="C71" s="15">
        <v>1</v>
      </c>
      <c r="D71" s="17" t="s">
        <v>103</v>
      </c>
      <c r="E71" s="121">
        <f aca="true" t="shared" si="5" ref="E71:E77">ROUND(I71,0)</f>
        <v>0</v>
      </c>
      <c r="F71" s="66" t="str">
        <f>$A$70&amp;$A$71</f>
        <v>012001</v>
      </c>
      <c r="G71" s="116" t="s">
        <v>34</v>
      </c>
      <c r="H71" s="59"/>
      <c r="I71" s="121"/>
      <c r="J71" s="66" t="str">
        <f>$A$70&amp;$A$71</f>
        <v>012001</v>
      </c>
      <c r="K71" s="116" t="s">
        <v>34</v>
      </c>
      <c r="L71" s="59">
        <f>IF(AND(E71&lt;&gt;0,'T18'!$T$39=0,'T18'!$AR$73&lt;&gt;0),"ATTENZIONE! NON E' STATA DICHIARATA L'AREA DI INTERVENTO IN T18","")</f>
      </c>
    </row>
    <row r="72" spans="1:12" s="6" customFormat="1" ht="15.75">
      <c r="A72" s="263"/>
      <c r="B72" s="265"/>
      <c r="C72" s="15">
        <v>2</v>
      </c>
      <c r="D72" s="17" t="s">
        <v>215</v>
      </c>
      <c r="E72" s="121">
        <f t="shared" si="5"/>
        <v>0</v>
      </c>
      <c r="F72" s="66" t="str">
        <f>$A$70&amp;$A$71</f>
        <v>012001</v>
      </c>
      <c r="G72" s="116" t="s">
        <v>35</v>
      </c>
      <c r="H72" s="59"/>
      <c r="I72" s="121"/>
      <c r="J72" s="66" t="str">
        <f>$A$70&amp;$A$71</f>
        <v>012001</v>
      </c>
      <c r="K72" s="116" t="s">
        <v>35</v>
      </c>
      <c r="L72" s="59">
        <f>IF(AND(E72&lt;&gt;0,'T18'!$T$39=0,'T18'!$AR$73&lt;&gt;0),"ATTENZIONE! NON E' STATA DICHIARATA L'AREA DI INTERVENTO IN T18","")</f>
      </c>
    </row>
    <row r="73" spans="1:12" s="6" customFormat="1" ht="22.5">
      <c r="A73" s="142" t="str">
        <f>'T18'!A40</f>
        <v>002</v>
      </c>
      <c r="B73" s="146" t="str">
        <f>'T18'!B40</f>
        <v>INTERVENTI PER I SOGGETTI A RISCHIO DI ESCLUSIONE SOCIALE</v>
      </c>
      <c r="C73" s="15">
        <v>1</v>
      </c>
      <c r="D73" s="17" t="s">
        <v>104</v>
      </c>
      <c r="E73" s="121">
        <f t="shared" si="5"/>
        <v>3</v>
      </c>
      <c r="F73" s="66" t="str">
        <f>$A$70&amp;$A$73</f>
        <v>012002</v>
      </c>
      <c r="G73" s="116" t="s">
        <v>34</v>
      </c>
      <c r="H73" s="59"/>
      <c r="I73" s="121">
        <v>3</v>
      </c>
      <c r="J73" s="66" t="str">
        <f>$A$70&amp;$A$73</f>
        <v>012002</v>
      </c>
      <c r="K73" s="116" t="s">
        <v>34</v>
      </c>
      <c r="L73" s="59">
        <f>IF(AND(E73&lt;&gt;0,'T18'!$T$40=0,'T18'!$AR$73&lt;&gt;0),"ATTENZIONE! NON E' STATA DICHIARATA L'AREA DI INTERVENTO IN T18","")</f>
      </c>
    </row>
    <row r="74" spans="1:12" s="6" customFormat="1" ht="15.75">
      <c r="A74" s="142" t="str">
        <f>'T18'!A41</f>
        <v>003</v>
      </c>
      <c r="B74" s="146" t="str">
        <f>'T18'!B41</f>
        <v>INTERVENTI PER GLI ANZIANI</v>
      </c>
      <c r="C74" s="15">
        <v>1</v>
      </c>
      <c r="D74" s="17" t="s">
        <v>101</v>
      </c>
      <c r="E74" s="121">
        <f t="shared" si="5"/>
        <v>4</v>
      </c>
      <c r="F74" s="66" t="str">
        <f>$A$70&amp;$A$74</f>
        <v>012003</v>
      </c>
      <c r="G74" s="116" t="s">
        <v>34</v>
      </c>
      <c r="H74" s="59"/>
      <c r="I74" s="121">
        <v>4</v>
      </c>
      <c r="J74" s="66" t="str">
        <f>$A$70&amp;$A$74</f>
        <v>012003</v>
      </c>
      <c r="K74" s="116" t="s">
        <v>34</v>
      </c>
      <c r="L74" s="59">
        <f>IF(AND(E74&lt;&gt;0,'T18'!$T$41=0,'T18'!$AR$73&lt;&gt;0),"ATTENZIONE! NON E' STATA DICHIARATA L'AREA DI INTERVENTO IN T18","")</f>
      </c>
    </row>
    <row r="75" spans="1:12" s="6" customFormat="1" ht="15.75">
      <c r="A75" s="142" t="str">
        <f>'T18'!A42</f>
        <v>004</v>
      </c>
      <c r="B75" s="146" t="str">
        <f>'T18'!B42</f>
        <v>INTERVENTI PER LA DISABILITA'</v>
      </c>
      <c r="C75" s="15">
        <v>1</v>
      </c>
      <c r="D75" s="17" t="s">
        <v>102</v>
      </c>
      <c r="E75" s="121">
        <f t="shared" si="5"/>
        <v>79</v>
      </c>
      <c r="F75" s="66" t="str">
        <f>$A$70&amp;$A$75</f>
        <v>012004</v>
      </c>
      <c r="G75" s="116" t="s">
        <v>34</v>
      </c>
      <c r="H75" s="59"/>
      <c r="I75" s="121">
        <v>79</v>
      </c>
      <c r="J75" s="66" t="str">
        <f>$A$70&amp;$A$75</f>
        <v>012004</v>
      </c>
      <c r="K75" s="116" t="s">
        <v>34</v>
      </c>
      <c r="L75" s="59">
        <f>IF(AND(E75&lt;&gt;0,'T18'!$T$42=0,'T18'!$AR$73&lt;&gt;0),"ATTENZIONE! NON E' STATA DICHIARATA L'AREA DI INTERVENTO IN T18","")</f>
      </c>
    </row>
    <row r="76" spans="1:12" s="6" customFormat="1" ht="22.5" hidden="1">
      <c r="A76" s="142" t="str">
        <f>'T18'!A43</f>
        <v>005</v>
      </c>
      <c r="B76" s="146" t="str">
        <f>'T18'!B43</f>
        <v>INTERVENTI PER LE FAMIGLIE</v>
      </c>
      <c r="C76" s="15">
        <v>1</v>
      </c>
      <c r="D76" s="17" t="s">
        <v>105</v>
      </c>
      <c r="E76" s="121">
        <f t="shared" si="5"/>
        <v>0</v>
      </c>
      <c r="F76" s="66" t="str">
        <f>$A$70&amp;$A$76</f>
        <v>012005</v>
      </c>
      <c r="G76" s="116" t="s">
        <v>34</v>
      </c>
      <c r="H76" s="59"/>
      <c r="I76" s="121"/>
      <c r="J76" s="66" t="str">
        <f>$A$70&amp;$A$76</f>
        <v>012005</v>
      </c>
      <c r="K76" s="116" t="s">
        <v>34</v>
      </c>
      <c r="L76" s="59">
        <f>IF(AND(E76&lt;&gt;0,'T18'!$T$43=0,'T18'!$AR$73&lt;&gt;0),"ATTENZIONE! NON E' STATA DICHIARATA L'AREA DI INTERVENTO IN T18","")</f>
      </c>
    </row>
    <row r="77" spans="1:12" s="6" customFormat="1" ht="15.75" hidden="1">
      <c r="A77" s="142" t="str">
        <f>'T18'!A44</f>
        <v>006</v>
      </c>
      <c r="B77" s="146" t="str">
        <f>'T18'!B44</f>
        <v>SERVIZIO NECROSCOPICO E CIMITERIALE</v>
      </c>
      <c r="C77" s="15">
        <v>1</v>
      </c>
      <c r="D77" s="17" t="s">
        <v>216</v>
      </c>
      <c r="E77" s="121">
        <f t="shared" si="5"/>
        <v>0</v>
      </c>
      <c r="F77" s="66" t="str">
        <f>$A$70&amp;$A$77</f>
        <v>012006</v>
      </c>
      <c r="G77" s="116" t="s">
        <v>34</v>
      </c>
      <c r="H77" s="59"/>
      <c r="I77" s="121"/>
      <c r="J77" s="66" t="str">
        <f>$A$70&amp;$A$77</f>
        <v>012006</v>
      </c>
      <c r="K77" s="116" t="s">
        <v>34</v>
      </c>
      <c r="L77" s="59">
        <f>IF(AND(E77&lt;&gt;0,'T18'!$T$44=0,'T18'!$AR$73&lt;&gt;0),"ATTENZIONE! NON E' STATA DICHIARATA L'AREA DI INTERVENTO IN T18","")</f>
      </c>
    </row>
    <row r="78" spans="1:12" s="6" customFormat="1" ht="35.25" customHeight="1">
      <c r="A78" s="141" t="str">
        <f>'T18'!B45</f>
        <v>013</v>
      </c>
      <c r="B78" s="255" t="str">
        <f>'T18'!C45</f>
        <v>EDILIZIA SCOLASTICA PER LA PARTE NON ATTRIBUITA ALLA COMPETENZA DELLE PROVINCE, ORGANIZZAZIONE E GESTIONE DEI SERVIZI SCOLASTICI</v>
      </c>
      <c r="C78" s="256"/>
      <c r="D78" s="256"/>
      <c r="E78" s="257"/>
      <c r="F78" s="186"/>
      <c r="H78" s="59"/>
      <c r="I78" s="168"/>
      <c r="J78" s="59"/>
      <c r="L78" s="59"/>
    </row>
    <row r="79" spans="1:12" s="6" customFormat="1" ht="15.75">
      <c r="A79" s="142" t="str">
        <f>'T18'!A46</f>
        <v>001</v>
      </c>
      <c r="B79" s="162" t="str">
        <f>'T18'!B46</f>
        <v>SCUOLA DELL'INFANZIA</v>
      </c>
      <c r="C79" s="15">
        <v>1</v>
      </c>
      <c r="D79" s="17" t="s">
        <v>254</v>
      </c>
      <c r="E79" s="121">
        <f aca="true" t="shared" si="6" ref="E79:E84">ROUND(I79,0)</f>
        <v>0</v>
      </c>
      <c r="F79" s="66" t="str">
        <f>$A$78&amp;$A$79</f>
        <v>013001</v>
      </c>
      <c r="G79" s="116" t="s">
        <v>34</v>
      </c>
      <c r="H79" s="59"/>
      <c r="I79" s="121"/>
      <c r="J79" s="66" t="str">
        <f>$A$78&amp;$A$79</f>
        <v>013001</v>
      </c>
      <c r="K79" s="116" t="s">
        <v>34</v>
      </c>
      <c r="L79" s="59">
        <f>IF(AND(E79&lt;&gt;0,'T18'!$T$46=0,'T18'!$AR$73&lt;&gt;0),"ATTENZIONE! NON E' STATA DICHIARATA L'AREA DI INTERVENTO IN T18","")</f>
      </c>
    </row>
    <row r="80" spans="1:12" s="6" customFormat="1" ht="15.75" hidden="1">
      <c r="A80" s="142" t="str">
        <f>'T18'!A47</f>
        <v>002</v>
      </c>
      <c r="B80" s="162" t="str">
        <f>'T18'!B47</f>
        <v>ISTRUZIONE PRIMARIA</v>
      </c>
      <c r="C80" s="15"/>
      <c r="D80" s="180"/>
      <c r="E80" s="121">
        <f t="shared" si="6"/>
        <v>0</v>
      </c>
      <c r="F80" s="66" t="str">
        <f>$A$78&amp;$A$80</f>
        <v>013002</v>
      </c>
      <c r="G80" s="116" t="s">
        <v>34</v>
      </c>
      <c r="H80" s="59"/>
      <c r="I80" s="121"/>
      <c r="J80" s="66" t="str">
        <f>$A$78&amp;$A$80</f>
        <v>013002</v>
      </c>
      <c r="K80" s="116" t="s">
        <v>34</v>
      </c>
      <c r="L80" s="59">
        <f>IF(AND(E80&lt;&gt;0,'T18'!$T$47=0,'T18'!$AR$73&lt;&gt;0),"ATTENZIONE! NON E' STATA DICHIARATA L'AREA DI INTERVENTO IN T18","")</f>
      </c>
    </row>
    <row r="81" spans="1:12" s="6" customFormat="1" ht="15.75" hidden="1">
      <c r="A81" s="142" t="str">
        <f>'T18'!A48</f>
        <v>003</v>
      </c>
      <c r="B81" s="172" t="str">
        <f>'T18'!B48</f>
        <v>ISTRUZIONE SECONDARIA INFERIORE</v>
      </c>
      <c r="C81" s="15"/>
      <c r="D81" s="180"/>
      <c r="E81" s="121">
        <f t="shared" si="6"/>
        <v>0</v>
      </c>
      <c r="F81" s="66" t="str">
        <f>$A$78&amp;$A$81</f>
        <v>013003</v>
      </c>
      <c r="G81" s="116" t="s">
        <v>34</v>
      </c>
      <c r="H81" s="59"/>
      <c r="I81" s="121"/>
      <c r="J81" s="66" t="str">
        <f>$A$78&amp;$A$81</f>
        <v>013003</v>
      </c>
      <c r="K81" s="116" t="s">
        <v>34</v>
      </c>
      <c r="L81" s="59">
        <f>IF(AND(E81&lt;&gt;0,'T18'!$T$48=0,'T18'!$AR$73&lt;&gt;0),"ATTENZIONE! NON E' STATA DICHIARATA L'AREA DI INTERVENTO IN T18","")</f>
      </c>
    </row>
    <row r="82" spans="1:12" s="6" customFormat="1" ht="22.5">
      <c r="A82" s="142" t="str">
        <f>'T18'!A49</f>
        <v>004</v>
      </c>
      <c r="B82" s="146" t="str">
        <f>'T18'!B49</f>
        <v>ISTRUZIONE SECONDARIA SUPERIORE</v>
      </c>
      <c r="C82" s="15">
        <v>1</v>
      </c>
      <c r="D82" s="17" t="s">
        <v>224</v>
      </c>
      <c r="E82" s="121">
        <f>ROUND(I82,0)</f>
        <v>0</v>
      </c>
      <c r="F82" s="66" t="str">
        <f>$A$78&amp;$A$82</f>
        <v>013004</v>
      </c>
      <c r="G82" s="116" t="s">
        <v>34</v>
      </c>
      <c r="H82" s="59"/>
      <c r="I82" s="121"/>
      <c r="J82" s="66" t="str">
        <f>$A$78&amp;$A$82</f>
        <v>013004</v>
      </c>
      <c r="K82" s="116" t="s">
        <v>34</v>
      </c>
      <c r="L82" s="59">
        <f>IF(AND(E82&lt;&gt;0,'T18'!$T$49=0,'T18'!$AR$73&lt;&gt;0),"ATTENZIONE! NON E' STATA DICHIARATA L'AREA DI INTERVENTO IN T18","")</f>
      </c>
    </row>
    <row r="83" spans="1:12" s="6" customFormat="1" ht="15.75">
      <c r="A83" s="190" t="str">
        <f>'T18'!A50</f>
        <v>005</v>
      </c>
      <c r="B83" s="146" t="str">
        <f>'T18'!B50</f>
        <v>SERVIZI AUSILIARI ALL'ISTRUZIONE</v>
      </c>
      <c r="C83" s="15">
        <v>2</v>
      </c>
      <c r="D83" s="17" t="s">
        <v>107</v>
      </c>
      <c r="E83" s="121">
        <f t="shared" si="6"/>
        <v>0</v>
      </c>
      <c r="F83" s="66" t="str">
        <f>$A$78&amp;$A$83</f>
        <v>013005</v>
      </c>
      <c r="G83" s="116" t="s">
        <v>35</v>
      </c>
      <c r="H83" s="59"/>
      <c r="I83" s="121"/>
      <c r="J83" s="66" t="str">
        <f>$A$78&amp;$A$83</f>
        <v>013005</v>
      </c>
      <c r="K83" s="116" t="s">
        <v>35</v>
      </c>
      <c r="L83" s="59">
        <f>IF(AND(E83&lt;&gt;0,'T18'!$T$50=0,'T18'!$AR$73&lt;&gt;0),"ATTENZIONE! NON E' STATA DICHIARATA L'AREA DI INTERVENTO IN T18","")</f>
      </c>
    </row>
    <row r="84" spans="1:12" s="6" customFormat="1" ht="15.75" hidden="1">
      <c r="A84" s="142" t="str">
        <f>'T18'!A51</f>
        <v>006</v>
      </c>
      <c r="B84" s="172" t="str">
        <f>'T18'!B51</f>
        <v>DIRITTO ALLO STUDIO</v>
      </c>
      <c r="C84" s="15"/>
      <c r="E84" s="121">
        <f t="shared" si="6"/>
        <v>0</v>
      </c>
      <c r="F84" s="66" t="str">
        <f>$A$78&amp;$A$84</f>
        <v>013006</v>
      </c>
      <c r="G84" s="116" t="s">
        <v>34</v>
      </c>
      <c r="H84" s="59"/>
      <c r="I84" s="121"/>
      <c r="J84" s="66" t="str">
        <f>$A$78&amp;$A$84</f>
        <v>013006</v>
      </c>
      <c r="K84" s="116" t="s">
        <v>34</v>
      </c>
      <c r="L84" s="59">
        <f>IF(AND(E84&lt;&gt;0,'T18'!$T$51=0,'T18'!$AR$73&lt;&gt;0),"ATTENZIONE! NON E' STATA DICHIARATA L'AREA DI INTERVENTO IN T18","")</f>
      </c>
    </row>
    <row r="85" spans="1:12" s="6" customFormat="1" ht="35.25" customHeight="1">
      <c r="A85" s="141" t="str">
        <f>'T18'!B52</f>
        <v>014</v>
      </c>
      <c r="B85" s="255" t="str">
        <f>'T18'!C52</f>
        <v>POLIZIA MUNICIPALE E POLIZIA AMMINISTRATIVA LOCALE</v>
      </c>
      <c r="C85" s="256"/>
      <c r="D85" s="256"/>
      <c r="E85" s="257"/>
      <c r="F85" s="186"/>
      <c r="H85" s="59"/>
      <c r="I85" s="168"/>
      <c r="J85" s="59"/>
      <c r="L85" s="59"/>
    </row>
    <row r="86" spans="1:12" s="6" customFormat="1" ht="15.75">
      <c r="A86" s="262" t="str">
        <f>'T18'!A53</f>
        <v>001</v>
      </c>
      <c r="B86" s="264" t="str">
        <f>'T18'!B53</f>
        <v>POLIZIA LOCALE</v>
      </c>
      <c r="C86" s="15">
        <v>1</v>
      </c>
      <c r="D86" s="17" t="s">
        <v>94</v>
      </c>
      <c r="E86" s="121">
        <f>ROUND(I86,0)</f>
        <v>0</v>
      </c>
      <c r="F86" s="66" t="str">
        <f>$A$85&amp;$A$86</f>
        <v>014001</v>
      </c>
      <c r="G86" s="116" t="s">
        <v>34</v>
      </c>
      <c r="H86" s="59"/>
      <c r="I86" s="121"/>
      <c r="J86" s="66" t="str">
        <f>$A$85&amp;$A$86</f>
        <v>014001</v>
      </c>
      <c r="K86" s="116" t="s">
        <v>34</v>
      </c>
      <c r="L86" s="59">
        <f>IF(AND(E86&lt;&gt;0,'T18'!$T$53=0,'T18'!$AR$73&lt;&gt;0),"ATTENZIONE! NON E' STATA DICHIARATA L'AREA DI INTERVENTO IN T18","")</f>
      </c>
    </row>
    <row r="87" spans="1:12" s="6" customFormat="1" ht="15.75">
      <c r="A87" s="266"/>
      <c r="B87" s="265"/>
      <c r="C87" s="15">
        <v>2</v>
      </c>
      <c r="D87" s="17" t="s">
        <v>95</v>
      </c>
      <c r="E87" s="121">
        <f>ROUND(I87,0)</f>
        <v>0</v>
      </c>
      <c r="F87" s="66" t="str">
        <f>$A$85&amp;$A$86</f>
        <v>014001</v>
      </c>
      <c r="G87" s="116" t="s">
        <v>35</v>
      </c>
      <c r="H87" s="59"/>
      <c r="I87" s="121"/>
      <c r="J87" s="66" t="str">
        <f>$A$85&amp;$A$86</f>
        <v>014001</v>
      </c>
      <c r="K87" s="116" t="s">
        <v>35</v>
      </c>
      <c r="L87" s="59">
        <f>IF(AND(E87&lt;&gt;0,'T18'!$T$53=0,'T18'!$AR$73&lt;&gt;0),"ATTENZIONE! NON E' STATA DICHIARATA L'AREA DI INTERVENTO IN T18","")</f>
      </c>
    </row>
    <row r="88" spans="1:12" s="6" customFormat="1" ht="46.5" customHeight="1">
      <c r="A88" s="141" t="str">
        <f>'T18'!B54</f>
        <v>015</v>
      </c>
      <c r="B88" s="255" t="str">
        <f>'T18'!C54</f>
        <v>TENUTA DEI REGISTRI DI STATO CIVILE E DI POPOLAZIONE, COMPITI IN MATERIA DI SERVIZI ANAGRAFICI NONCHÉ IN MATERIA DI SERVIZI ELETTORALI E STATISTICI, NELL'ESERCIZIO DELLE FUNZIONI DI COMPETENZA STATALE</v>
      </c>
      <c r="C88" s="256"/>
      <c r="D88" s="256"/>
      <c r="E88" s="257"/>
      <c r="F88" s="186"/>
      <c r="H88" s="59"/>
      <c r="I88" s="168"/>
      <c r="J88" s="59"/>
      <c r="L88" s="59"/>
    </row>
    <row r="89" spans="1:12" s="6" customFormat="1" ht="15" customHeight="1" hidden="1">
      <c r="A89" s="190" t="str">
        <f>'T18'!A55</f>
        <v>001</v>
      </c>
      <c r="B89" s="162" t="str">
        <f>'T18'!B55</f>
        <v>ANAGRAFE, STATO CIVILE, ELETTORALE, LEVA E SERVIZIO STATISTICO</v>
      </c>
      <c r="C89" s="15">
        <v>1</v>
      </c>
      <c r="D89" s="17" t="s">
        <v>89</v>
      </c>
      <c r="E89" s="121">
        <f>ROUND(I89,0)</f>
        <v>0</v>
      </c>
      <c r="F89" s="66" t="str">
        <f>$A$88&amp;$A$89</f>
        <v>015001</v>
      </c>
      <c r="G89" s="116" t="s">
        <v>34</v>
      </c>
      <c r="H89" s="59"/>
      <c r="I89" s="121"/>
      <c r="J89" s="66" t="str">
        <f>$A$88&amp;$A$89</f>
        <v>015001</v>
      </c>
      <c r="K89" s="116" t="s">
        <v>34</v>
      </c>
      <c r="L89" s="59">
        <f>IF(AND(E89&lt;&gt;0,'T18'!$T$55=0,'T18'!$AR$73&lt;&gt;0),"ATTENZIONE! NON E' STATA DICHIARATA L'AREA DI INTERVENTO IN T18","")</f>
      </c>
    </row>
    <row r="90" spans="1:12" s="6" customFormat="1" ht="27" customHeight="1">
      <c r="A90" s="194" t="str">
        <f>'T18'!A55</f>
        <v>001</v>
      </c>
      <c r="B90" s="162" t="str">
        <f>'T18'!B55</f>
        <v>ANAGRAFE, STATO CIVILE, ELETTORALE, LEVA E SERVIZIO STATISTICO</v>
      </c>
      <c r="C90" s="15">
        <v>2</v>
      </c>
      <c r="D90" s="17" t="s">
        <v>90</v>
      </c>
      <c r="E90" s="121">
        <f>ROUND(I90,0)</f>
        <v>78</v>
      </c>
      <c r="F90" s="66" t="str">
        <f>$A$88&amp;$A$89</f>
        <v>015001</v>
      </c>
      <c r="G90" s="116" t="s">
        <v>35</v>
      </c>
      <c r="H90" s="59"/>
      <c r="I90" s="199">
        <v>78</v>
      </c>
      <c r="J90" s="66" t="str">
        <f>$A$88&amp;$A$89</f>
        <v>015001</v>
      </c>
      <c r="K90" s="116" t="s">
        <v>35</v>
      </c>
      <c r="L90" s="59" t="s">
        <v>256</v>
      </c>
    </row>
    <row r="91" spans="1:12" s="6" customFormat="1" ht="15.75">
      <c r="A91" s="141" t="str">
        <f>'T18'!B56</f>
        <v>016</v>
      </c>
      <c r="B91" s="255" t="str">
        <f>'T18'!C56</f>
        <v>GIUSTIZIA</v>
      </c>
      <c r="C91" s="256"/>
      <c r="D91" s="256"/>
      <c r="E91" s="257"/>
      <c r="F91" s="186"/>
      <c r="H91" s="59"/>
      <c r="I91" s="168"/>
      <c r="J91" s="59"/>
      <c r="L91" s="59"/>
    </row>
    <row r="92" spans="1:12" s="6" customFormat="1" ht="22.5">
      <c r="A92" s="142" t="str">
        <f>'T18'!A57</f>
        <v>001</v>
      </c>
      <c r="B92" s="146" t="str">
        <f>'T18'!B57</f>
        <v>UFFICI GIUDIZIARI, CASE CIRCONDARIALI E ALTRI SERVIZI</v>
      </c>
      <c r="C92" s="15">
        <v>1</v>
      </c>
      <c r="D92" s="17" t="s">
        <v>196</v>
      </c>
      <c r="E92" s="121">
        <f>ROUND(I92,0)</f>
        <v>0</v>
      </c>
      <c r="F92" s="66" t="str">
        <f>A91&amp;A92</f>
        <v>016001</v>
      </c>
      <c r="G92" s="116" t="s">
        <v>34</v>
      </c>
      <c r="H92" s="59"/>
      <c r="I92" s="121"/>
      <c r="J92" s="66" t="str">
        <f>$A$91&amp;$A$89</f>
        <v>016001</v>
      </c>
      <c r="K92" s="116" t="s">
        <v>34</v>
      </c>
      <c r="L92" s="59">
        <f>IF(AND(E92&lt;&gt;0,'T18'!$T$57=0,'T18'!$AR$73&lt;&gt;0),"ATTENZIONE! NON E' STATA DICHIARATA L'AREA DI INTERVENTO IN T18","")</f>
      </c>
    </row>
    <row r="93" spans="1:12" s="6" customFormat="1" ht="15" customHeight="1">
      <c r="A93" s="141" t="str">
        <f>'T18'!B58</f>
        <v>017</v>
      </c>
      <c r="B93" s="255" t="str">
        <f>'T18'!C58</f>
        <v>TUTELA E VALORIZZAZIONE DEI BENI E DELLE ATTIVITÀ CULTURALI</v>
      </c>
      <c r="C93" s="256"/>
      <c r="D93" s="256"/>
      <c r="E93" s="257"/>
      <c r="F93" s="186"/>
      <c r="H93" s="59"/>
      <c r="I93" s="168"/>
      <c r="J93" s="59"/>
      <c r="L93" s="59"/>
    </row>
    <row r="94" spans="1:12" s="6" customFormat="1" ht="23.25" customHeight="1">
      <c r="A94" s="190" t="str">
        <f>'T18'!A59</f>
        <v>001</v>
      </c>
      <c r="B94" s="143" t="str">
        <f>'T18'!B59</f>
        <v>VALORIZZAZIONE DEI BENI DI INTERESSE STORICO E ARTISTICO</v>
      </c>
      <c r="C94" s="15">
        <v>1</v>
      </c>
      <c r="D94" s="17" t="s">
        <v>108</v>
      </c>
      <c r="E94" s="121">
        <f>ROUND(I94,0)</f>
        <v>1</v>
      </c>
      <c r="F94" s="66" t="str">
        <f>$A$93&amp;$A$94</f>
        <v>017001</v>
      </c>
      <c r="G94" s="116" t="s">
        <v>34</v>
      </c>
      <c r="H94" s="59"/>
      <c r="I94" s="121">
        <v>1</v>
      </c>
      <c r="J94" s="66" t="str">
        <f>$A$93&amp;$A$94</f>
        <v>017001</v>
      </c>
      <c r="K94" s="116" t="s">
        <v>34</v>
      </c>
      <c r="L94" s="59">
        <f>IF(AND(E94&lt;&gt;0,'T18'!$T$59=0,'T18'!$AR$73&lt;&gt;0),"ATTENZIONE! NON E' STATA DICHIARATA L'AREA DI INTERVENTO IN T18","")</f>
      </c>
    </row>
    <row r="95" spans="1:12" s="6" customFormat="1" ht="22.5" customHeight="1" hidden="1">
      <c r="A95" s="195" t="str">
        <f>'T18'!A60</f>
        <v>002</v>
      </c>
      <c r="B95" s="162" t="str">
        <f>'T18'!B60</f>
        <v>ATTIVITA' CULTURALI E INTERVENTI DIVERSI NEL SETTORE CULTURALE</v>
      </c>
      <c r="C95" s="15">
        <v>1</v>
      </c>
      <c r="D95" s="17" t="s">
        <v>109</v>
      </c>
      <c r="E95" s="121">
        <f>ROUND(I95,0)</f>
        <v>0</v>
      </c>
      <c r="F95" s="66" t="str">
        <f>$A$93&amp;$A$95</f>
        <v>017002</v>
      </c>
      <c r="G95" s="116" t="s">
        <v>34</v>
      </c>
      <c r="H95" s="59"/>
      <c r="I95" s="121"/>
      <c r="J95" s="66" t="str">
        <f>$A$93&amp;$A$95</f>
        <v>017002</v>
      </c>
      <c r="K95" s="116" t="s">
        <v>34</v>
      </c>
      <c r="L95" s="59">
        <f>IF(AND(E95&lt;&gt;0,'T18'!$T$60=0,'T18'!$AR$73&lt;&gt;0),"ATTENZIONE! NON E' STATA DICHIARATA L'AREA DI INTERVENTO IN T18","")</f>
      </c>
    </row>
    <row r="96" spans="1:12" s="6" customFormat="1" ht="22.5">
      <c r="A96" s="195" t="str">
        <f>'T18'!A60</f>
        <v>002</v>
      </c>
      <c r="B96" s="162" t="str">
        <f>'T18'!B60</f>
        <v>ATTIVITA' CULTURALI E INTERVENTI DIVERSI NEL SETTORE CULTURALE</v>
      </c>
      <c r="C96" s="15">
        <v>2</v>
      </c>
      <c r="D96" s="17" t="s">
        <v>110</v>
      </c>
      <c r="E96" s="121">
        <f>ROUND(I96,0)</f>
        <v>1</v>
      </c>
      <c r="F96" s="66" t="str">
        <f>$A$93&amp;$A$95</f>
        <v>017002</v>
      </c>
      <c r="G96" s="116" t="s">
        <v>35</v>
      </c>
      <c r="H96" s="59"/>
      <c r="I96" s="121">
        <v>1</v>
      </c>
      <c r="J96" s="66" t="str">
        <f>$A$93&amp;$A$95</f>
        <v>017002</v>
      </c>
      <c r="K96" s="116" t="s">
        <v>35</v>
      </c>
      <c r="L96" s="59"/>
    </row>
    <row r="97" spans="1:12" s="6" customFormat="1" ht="28.5" customHeight="1">
      <c r="A97" s="141" t="str">
        <f>'T18'!B61</f>
        <v>018</v>
      </c>
      <c r="B97" s="191" t="str">
        <f>'T18'!C61</f>
        <v>POLITICHE GIOVANILI, SPORT E TEMPO LIBERO</v>
      </c>
      <c r="C97" s="191"/>
      <c r="D97" s="191"/>
      <c r="E97" s="192"/>
      <c r="F97" s="186"/>
      <c r="H97" s="59"/>
      <c r="I97" s="168"/>
      <c r="J97" s="59"/>
      <c r="L97" s="59">
        <f>IF(AND(E97&lt;&gt;0,'T18'!$T$60=0,'T18'!$AR$73&lt;&gt;0),"ATTENZIONE! NON E' STATA DICHIARATA L'AREA DI INTERVENTO IN T18","")</f>
      </c>
    </row>
    <row r="98" spans="1:12" s="6" customFormat="1" ht="15.75" hidden="1">
      <c r="A98" s="142" t="str">
        <f>'T18'!A62</f>
        <v>002</v>
      </c>
      <c r="B98" s="143" t="str">
        <f>'T18'!B62</f>
        <v>SPORT E TEMPO LIBERO</v>
      </c>
      <c r="C98" s="15">
        <v>1</v>
      </c>
      <c r="D98" s="17" t="s">
        <v>111</v>
      </c>
      <c r="E98" s="121">
        <f>ROUND(I98,0)</f>
        <v>0</v>
      </c>
      <c r="F98" s="66" t="str">
        <f>$A$97&amp;$A$98</f>
        <v>018002</v>
      </c>
      <c r="G98" s="116" t="s">
        <v>34</v>
      </c>
      <c r="H98" s="59"/>
      <c r="I98" s="121"/>
      <c r="J98" s="66" t="str">
        <f>$A$97&amp;$A$98</f>
        <v>018002</v>
      </c>
      <c r="K98" s="116" t="s">
        <v>34</v>
      </c>
      <c r="L98" s="59">
        <f>IF(AND(E98&lt;&gt;0,'T18'!$T$62=0,'T18'!$AR$73&lt;&gt;0),"ATTENZIONE! NON E' STATA DICHIARATA L'AREA DI INTERVENTO IN T18","")</f>
      </c>
    </row>
    <row r="99" spans="1:12" s="6" customFormat="1" ht="15.75">
      <c r="A99" s="142" t="str">
        <f>'T18'!A63</f>
        <v>003</v>
      </c>
      <c r="B99" s="143" t="str">
        <f>'T18'!B63</f>
        <v>GIOVANI</v>
      </c>
      <c r="C99" s="15">
        <v>1</v>
      </c>
      <c r="D99" s="17" t="s">
        <v>175</v>
      </c>
      <c r="E99" s="121">
        <f>ROUND(I99,0)</f>
        <v>0</v>
      </c>
      <c r="F99" s="66" t="str">
        <f>$A$97&amp;$A$99</f>
        <v>018003</v>
      </c>
      <c r="G99" s="116" t="s">
        <v>34</v>
      </c>
      <c r="H99" s="59"/>
      <c r="I99" s="121"/>
      <c r="J99" s="66" t="str">
        <f>$A$97&amp;$A$99</f>
        <v>018003</v>
      </c>
      <c r="K99" s="116" t="s">
        <v>34</v>
      </c>
      <c r="L99" s="59">
        <f>IF(AND(E99&lt;&gt;0,'T18'!$T$63=0,'T18'!$AR$73&lt;&gt;0),"ATTENZIONE! NON E' STATA DICHIARATA L'AREA DI INTERVENTO IN T18","")</f>
      </c>
    </row>
    <row r="100" spans="1:12" s="6" customFormat="1" ht="15.75">
      <c r="A100" s="141" t="str">
        <f>'T18'!B64</f>
        <v>019</v>
      </c>
      <c r="B100" s="191" t="str">
        <f>'T18'!C64</f>
        <v>TURISMO</v>
      </c>
      <c r="C100" s="191"/>
      <c r="D100" s="191"/>
      <c r="E100" s="192"/>
      <c r="F100" s="186"/>
      <c r="H100" s="59"/>
      <c r="I100" s="168"/>
      <c r="J100" s="59"/>
      <c r="L100" s="59"/>
    </row>
    <row r="101" spans="1:12" s="6" customFormat="1" ht="22.5">
      <c r="A101" s="142" t="str">
        <f>'T18'!A65</f>
        <v>001</v>
      </c>
      <c r="B101" s="143" t="str">
        <f>'T18'!B65</f>
        <v>SERVIZI TURISTICI E MANIFESTAZIONI TURISTICHE</v>
      </c>
      <c r="C101" s="15">
        <v>1</v>
      </c>
      <c r="D101" s="17" t="s">
        <v>197</v>
      </c>
      <c r="E101" s="121">
        <f>ROUND(I101,0)</f>
        <v>0</v>
      </c>
      <c r="F101" s="66" t="str">
        <f>$A$100&amp;$A$101</f>
        <v>019001</v>
      </c>
      <c r="G101" s="116" t="s">
        <v>34</v>
      </c>
      <c r="H101" s="59"/>
      <c r="I101" s="121"/>
      <c r="J101" s="66" t="str">
        <f>$A$100&amp;$A$101</f>
        <v>019001</v>
      </c>
      <c r="K101" s="116" t="s">
        <v>34</v>
      </c>
      <c r="L101" s="59">
        <f>IF(AND(E101&lt;&gt;0,'T18'!$T$65=0,'T18'!$AR$73&lt;&gt;0),"ATTENZIONE! NON E' STATA DICHIARATA L'AREA DI INTERVENTO IN T18","")</f>
      </c>
    </row>
    <row r="102" spans="1:13" s="6" customFormat="1" ht="24.75" customHeight="1">
      <c r="A102" s="141" t="str">
        <f>'T18'!B66</f>
        <v>020</v>
      </c>
      <c r="B102" s="191" t="str">
        <f>'T18'!C66</f>
        <v>SVILUPPO ECONOMICO E COMPETITIVITÀ</v>
      </c>
      <c r="C102" s="191"/>
      <c r="D102" s="191"/>
      <c r="E102" s="192"/>
      <c r="F102" s="186"/>
      <c r="H102" s="59"/>
      <c r="I102" s="168"/>
      <c r="J102" s="59"/>
      <c r="L102" s="59"/>
      <c r="M102" s="8"/>
    </row>
    <row r="103" spans="1:12" s="6" customFormat="1" ht="22.5" hidden="1">
      <c r="A103" s="142" t="str">
        <f>('T18'!A67)</f>
        <v>001</v>
      </c>
      <c r="B103" s="143" t="str">
        <f>('T18'!B67)</f>
        <v>AFFISSIONI E PUBBLICITA',FIERE, MERCATI, MATTATOIO E SERVIZI CONNESSI E SUAP.</v>
      </c>
      <c r="C103" s="15">
        <v>1</v>
      </c>
      <c r="D103" s="17"/>
      <c r="E103" s="121">
        <f>ROUND(I103,0)</f>
        <v>0</v>
      </c>
      <c r="F103" s="66" t="str">
        <f>$A$102&amp;$A$103</f>
        <v>020001</v>
      </c>
      <c r="G103" s="116" t="s">
        <v>34</v>
      </c>
      <c r="H103" s="59"/>
      <c r="I103" s="121"/>
      <c r="J103" s="66" t="str">
        <f>$A$102&amp;$A$103</f>
        <v>020001</v>
      </c>
      <c r="K103" s="116" t="s">
        <v>34</v>
      </c>
      <c r="L103" s="59">
        <f>IF(AND(E103&lt;&gt;0,'T18'!$T$67=0,'T18'!$AR$73&lt;&gt;0),"ATTENZIONE! NON E' STATA DICHIARATA L'AREA DI INTERVENTO IN T18","")</f>
      </c>
    </row>
    <row r="104" spans="1:14" s="6" customFormat="1" ht="15.75">
      <c r="A104" s="142" t="str">
        <f>('T18'!A68)</f>
        <v>002</v>
      </c>
      <c r="B104" s="146" t="str">
        <f>('T18'!B68)</f>
        <v>FARMACIE COMUNALI</v>
      </c>
      <c r="C104" s="15">
        <v>1</v>
      </c>
      <c r="D104" s="17" t="s">
        <v>217</v>
      </c>
      <c r="E104" s="121">
        <f>ROUND(I104,0)</f>
        <v>0</v>
      </c>
      <c r="F104" s="66" t="str">
        <f>$A$102&amp;$A$104</f>
        <v>020002</v>
      </c>
      <c r="G104" s="116" t="s">
        <v>34</v>
      </c>
      <c r="H104" s="59"/>
      <c r="I104" s="121"/>
      <c r="J104" s="66" t="str">
        <f>$A$102&amp;$A$104</f>
        <v>020002</v>
      </c>
      <c r="K104" s="116" t="s">
        <v>34</v>
      </c>
      <c r="L104" s="59">
        <f>IF(AND(E104&lt;&gt;0,'T18'!$T$68=0,'T18'!$AR$73&lt;&gt;0),"ATTENZIONE! NON E' STATA DICHIARATA L'AREA DI INTERVENTO IN T18","")</f>
      </c>
      <c r="N104" s="8"/>
    </row>
    <row r="105" spans="1:12" s="6" customFormat="1" ht="15.75" customHeight="1" hidden="1">
      <c r="A105" s="141" t="str">
        <f>'T18'!B69</f>
        <v>021</v>
      </c>
      <c r="B105" s="191" t="str">
        <f>'T18'!C69</f>
        <v>POLITICHE PER IL LAVORO E LA FORMAZIONE PROFESSIONALE</v>
      </c>
      <c r="C105" s="191"/>
      <c r="D105" s="191"/>
      <c r="E105" s="192"/>
      <c r="F105" s="59"/>
      <c r="H105" s="59"/>
      <c r="I105" s="168"/>
      <c r="J105" s="59"/>
      <c r="L105" s="59"/>
    </row>
    <row r="106" spans="1:12" s="6" customFormat="1" ht="22.5" hidden="1">
      <c r="A106" s="142" t="str">
        <f>'T18'!A70</f>
        <v>001</v>
      </c>
      <c r="B106" s="143" t="str">
        <f>'T18'!B70</f>
        <v>SERVIZI PER LO SVILUPPO DEL MERCATO DEL LAVORO</v>
      </c>
      <c r="C106" s="15">
        <v>1</v>
      </c>
      <c r="D106" s="17" t="s">
        <v>198</v>
      </c>
      <c r="E106" s="121">
        <f>ROUND(I106,0)</f>
        <v>0</v>
      </c>
      <c r="F106" s="66" t="str">
        <f>$A$105&amp;$A$106</f>
        <v>021001</v>
      </c>
      <c r="G106" s="116" t="s">
        <v>34</v>
      </c>
      <c r="H106" s="59"/>
      <c r="I106" s="121"/>
      <c r="J106" s="66" t="str">
        <f>$A$105&amp;$A$106</f>
        <v>021001</v>
      </c>
      <c r="K106" s="116" t="s">
        <v>34</v>
      </c>
      <c r="L106" s="59">
        <f>IF(AND(E106&lt;&gt;0,'T18'!$T$70=0,'T18'!$AR$73&lt;&gt;0),"ATTENZIONE! NON E' STATA DICHIARATA L'AREA DI INTERVENTO IN T18","")</f>
      </c>
    </row>
    <row r="107" spans="1:12" s="6" customFormat="1" ht="22.5" hidden="1">
      <c r="A107" s="142" t="str">
        <f>'T18'!A71</f>
        <v>002</v>
      </c>
      <c r="B107" s="143" t="str">
        <f>'T18'!B71</f>
        <v>FORMAZIONE PROFESSIONALE</v>
      </c>
      <c r="C107" s="15">
        <v>1</v>
      </c>
      <c r="D107" s="17" t="s">
        <v>199</v>
      </c>
      <c r="E107" s="121">
        <f>ROUND(I107,0)</f>
        <v>0</v>
      </c>
      <c r="F107" s="66" t="str">
        <f>$A$105&amp;$A$107</f>
        <v>021002</v>
      </c>
      <c r="G107" s="116" t="s">
        <v>34</v>
      </c>
      <c r="H107" s="59"/>
      <c r="I107" s="121"/>
      <c r="J107" s="66" t="str">
        <f>$A$105&amp;$A$107</f>
        <v>021002</v>
      </c>
      <c r="K107" s="116" t="s">
        <v>34</v>
      </c>
      <c r="L107" s="59">
        <f>IF(AND(E107&lt;&gt;0,'T18'!$T$71=0,'T18'!$AR$73&lt;&gt;0),"ATTENZIONE! NON E' STATA DICHIARATA L'AREA DI INTERVENTO IN T18","")</f>
      </c>
    </row>
    <row r="108" spans="1:12" s="6" customFormat="1" ht="16.5" hidden="1" thickBot="1">
      <c r="A108" s="150" t="str">
        <f>'T18'!A72</f>
        <v>003</v>
      </c>
      <c r="B108" s="151" t="str">
        <f>'T18'!B72</f>
        <v>SOSTEGNO ALL'OCCUPAZIONE</v>
      </c>
      <c r="C108" s="154">
        <v>1</v>
      </c>
      <c r="D108" s="155" t="s">
        <v>200</v>
      </c>
      <c r="E108" s="122">
        <f>ROUND(I108,0)</f>
        <v>0</v>
      </c>
      <c r="F108" s="66" t="str">
        <f>$A$105&amp;$A$108</f>
        <v>021003</v>
      </c>
      <c r="G108" s="116" t="s">
        <v>34</v>
      </c>
      <c r="H108" s="59"/>
      <c r="I108" s="122"/>
      <c r="J108" s="66" t="str">
        <f>$A$105&amp;$A$108</f>
        <v>021003</v>
      </c>
      <c r="K108" s="116" t="s">
        <v>34</v>
      </c>
      <c r="L108" s="59">
        <f>IF(AND(E108&lt;&gt;0,'T18'!$T$72=0,'T18'!$AR$73&lt;&gt;0),"ATTENZIONE! NON E' STATA DICHIARATA L'AREA DI INTERVENTO IN T18","")</f>
      </c>
    </row>
    <row r="109" spans="1:11" s="5" customFormat="1" ht="15" hidden="1">
      <c r="A109" s="108"/>
      <c r="B109" s="109"/>
      <c r="C109" s="108"/>
      <c r="D109" s="110"/>
      <c r="E109" s="111">
        <f>SUM(E7:E34,E36:E38,E40:E42,E44:E54,E56:E59,E61:E69,E71:E77,E79:E84,E86:E87,E89:E90,E92,E94:E95,E98:E99,E101,E103,E106:E108)</f>
        <v>17182</v>
      </c>
      <c r="F109" s="66"/>
      <c r="G109" s="117"/>
      <c r="I109" s="111">
        <f>SUM(I7:I34,I36:I38,I40:I42,I44:I54,I56:I59,I61:I69,I71:I77,I79:I84,I86:I87,I89:I90,I92,I94:I95,I98:I99,I101,I103,I106:I108)</f>
        <v>17182</v>
      </c>
      <c r="J109" s="66"/>
      <c r="K109" s="117"/>
    </row>
    <row r="110" spans="1:11" s="25" customFormat="1" ht="12" customHeight="1" hidden="1">
      <c r="A110" s="193" t="s">
        <v>115</v>
      </c>
      <c r="B110" s="193"/>
      <c r="C110" s="193"/>
      <c r="D110" s="193"/>
      <c r="E110" s="193"/>
      <c r="G110" s="118"/>
      <c r="K110" s="118"/>
    </row>
    <row r="111" spans="1:11" s="25" customFormat="1" ht="21.75" customHeight="1">
      <c r="A111" s="260" t="s">
        <v>116</v>
      </c>
      <c r="B111" s="260"/>
      <c r="C111" s="260"/>
      <c r="D111" s="260"/>
      <c r="E111" s="260"/>
      <c r="F111" s="260"/>
      <c r="G111" s="260"/>
      <c r="H111" s="260"/>
      <c r="I111" s="260"/>
      <c r="K111" s="118"/>
    </row>
    <row r="112" spans="1:14" ht="51.75" customHeight="1">
      <c r="A112" s="261" t="s">
        <v>201</v>
      </c>
      <c r="B112" s="261"/>
      <c r="C112" s="261"/>
      <c r="D112" s="261"/>
      <c r="E112" s="261"/>
      <c r="F112" s="261"/>
      <c r="G112" s="261"/>
      <c r="H112" s="261"/>
      <c r="I112" s="261"/>
      <c r="J112" s="120"/>
      <c r="K112" s="120"/>
      <c r="L112" s="120"/>
      <c r="M112" s="120"/>
      <c r="N112" s="120"/>
    </row>
  </sheetData>
  <sheetProtection formatColumns="0" selectLockedCells="1"/>
  <mergeCells count="46">
    <mergeCell ref="A111:I111"/>
    <mergeCell ref="A112:I112"/>
    <mergeCell ref="A71:A72"/>
    <mergeCell ref="B71:B72"/>
    <mergeCell ref="B91:E91"/>
    <mergeCell ref="B93:E93"/>
    <mergeCell ref="B85:E85"/>
    <mergeCell ref="B86:B87"/>
    <mergeCell ref="A86:A87"/>
    <mergeCell ref="B88:E88"/>
    <mergeCell ref="B63:B65"/>
    <mergeCell ref="B47:B50"/>
    <mergeCell ref="A63:A65"/>
    <mergeCell ref="B51:B52"/>
    <mergeCell ref="B55:E55"/>
    <mergeCell ref="A61:A62"/>
    <mergeCell ref="B61:B62"/>
    <mergeCell ref="B60:E60"/>
    <mergeCell ref="A56:A57"/>
    <mergeCell ref="B56:B57"/>
    <mergeCell ref="B70:E70"/>
    <mergeCell ref="B78:E78"/>
    <mergeCell ref="A3:E3"/>
    <mergeCell ref="B12:B25"/>
    <mergeCell ref="B26:B27"/>
    <mergeCell ref="B28:B29"/>
    <mergeCell ref="A12:A25"/>
    <mergeCell ref="B35:E35"/>
    <mergeCell ref="A26:A27"/>
    <mergeCell ref="A28:A29"/>
    <mergeCell ref="B53:B54"/>
    <mergeCell ref="A53:A54"/>
    <mergeCell ref="A51:A52"/>
    <mergeCell ref="B44:B46"/>
    <mergeCell ref="A44:A46"/>
    <mergeCell ref="A47:A50"/>
    <mergeCell ref="A1:E1"/>
    <mergeCell ref="B6:E6"/>
    <mergeCell ref="B58:B59"/>
    <mergeCell ref="A58:A59"/>
    <mergeCell ref="B43:E43"/>
    <mergeCell ref="A7:A10"/>
    <mergeCell ref="B7:B10"/>
    <mergeCell ref="B39:E39"/>
    <mergeCell ref="A40:A42"/>
    <mergeCell ref="B40:B42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88" r:id="rId2"/>
  <headerFooter alignWithMargins="0">
    <oddFooter>&amp;CPagina &amp;P di &amp;N</oddFooter>
  </headerFooter>
  <rowBreaks count="2" manualBreakCount="2">
    <brk id="42" max="8" man="1"/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Laura LP. Poddie</cp:lastModifiedBy>
  <cp:lastPrinted>2015-04-10T10:45:05Z</cp:lastPrinted>
  <dcterms:created xsi:type="dcterms:W3CDTF">1998-11-12T08:15:54Z</dcterms:created>
  <dcterms:modified xsi:type="dcterms:W3CDTF">2021-06-11T09:14:01Z</dcterms:modified>
  <cp:category/>
  <cp:version/>
  <cp:contentType/>
  <cp:contentStatus/>
</cp:coreProperties>
</file>